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东方3" sheetId="1" r:id="rId1"/>
  </sheets>
  <definedNames>
    <definedName name="_xlnm._FilterDatabase" localSheetId="0" hidden="1">'东方3'!$A$2:$E$167</definedName>
  </definedNames>
  <calcPr fullCalcOnLoad="1"/>
</workbook>
</file>

<file path=xl/sharedStrings.xml><?xml version="1.0" encoding="utf-8"?>
<sst xmlns="http://schemas.openxmlformats.org/spreadsheetml/2006/main" count="261" uniqueCount="172">
  <si>
    <t>序号</t>
  </si>
  <si>
    <t>姓名</t>
  </si>
  <si>
    <t>准考证号</t>
  </si>
  <si>
    <t>笔试成绩</t>
  </si>
  <si>
    <t>备注</t>
  </si>
  <si>
    <t>201902230101</t>
  </si>
  <si>
    <t>201902230102</t>
  </si>
  <si>
    <t>缺考</t>
  </si>
  <si>
    <t>201902230103</t>
  </si>
  <si>
    <t>201902230104</t>
  </si>
  <si>
    <t>201902230105</t>
  </si>
  <si>
    <t>201902230106</t>
  </si>
  <si>
    <t>201902230107</t>
  </si>
  <si>
    <t>201902230108</t>
  </si>
  <si>
    <t>201902230109</t>
  </si>
  <si>
    <t>201902230110</t>
  </si>
  <si>
    <t>201902230111</t>
  </si>
  <si>
    <t>201902230112</t>
  </si>
  <si>
    <t>201902230113</t>
  </si>
  <si>
    <t>201902230114</t>
  </si>
  <si>
    <t>201902230115</t>
  </si>
  <si>
    <t>201902230116</t>
  </si>
  <si>
    <t>201902230117</t>
  </si>
  <si>
    <t>201902230118</t>
  </si>
  <si>
    <t>201902230119</t>
  </si>
  <si>
    <t>201902230120</t>
  </si>
  <si>
    <t>201902230121</t>
  </si>
  <si>
    <t>201902230122</t>
  </si>
  <si>
    <t>201902230123</t>
  </si>
  <si>
    <t>201902230124</t>
  </si>
  <si>
    <t>201902230125</t>
  </si>
  <si>
    <t>201902230126</t>
  </si>
  <si>
    <t>201902230127</t>
  </si>
  <si>
    <t>201902230128</t>
  </si>
  <si>
    <t>201902230129</t>
  </si>
  <si>
    <t>201902230130</t>
  </si>
  <si>
    <t>201902230201</t>
  </si>
  <si>
    <t>201902230202</t>
  </si>
  <si>
    <t>201902230203</t>
  </si>
  <si>
    <t>201902230204</t>
  </si>
  <si>
    <t>201902230205</t>
  </si>
  <si>
    <t>201902230206</t>
  </si>
  <si>
    <t>201902230207</t>
  </si>
  <si>
    <t>201902230208</t>
  </si>
  <si>
    <t>201902230209</t>
  </si>
  <si>
    <t>201902230210</t>
  </si>
  <si>
    <t>201902230211</t>
  </si>
  <si>
    <t>201902230212</t>
  </si>
  <si>
    <t>201902230213</t>
  </si>
  <si>
    <t>201902230214</t>
  </si>
  <si>
    <t>201902230215</t>
  </si>
  <si>
    <t>201902230216</t>
  </si>
  <si>
    <t>201902230217</t>
  </si>
  <si>
    <t>201902230218</t>
  </si>
  <si>
    <t>201902230219</t>
  </si>
  <si>
    <t>201902230220</t>
  </si>
  <si>
    <t>201902230221</t>
  </si>
  <si>
    <t>201902230222</t>
  </si>
  <si>
    <t>201902230223</t>
  </si>
  <si>
    <t>201902230224</t>
  </si>
  <si>
    <t>201902230225</t>
  </si>
  <si>
    <t>201902230226</t>
  </si>
  <si>
    <t>201902230227</t>
  </si>
  <si>
    <t>201902230228</t>
  </si>
  <si>
    <t>201902230229</t>
  </si>
  <si>
    <t>201902230230</t>
  </si>
  <si>
    <t>201902230301</t>
  </si>
  <si>
    <t>201902230302</t>
  </si>
  <si>
    <t>201902230303</t>
  </si>
  <si>
    <t>201902230304</t>
  </si>
  <si>
    <t>201902230305</t>
  </si>
  <si>
    <t>201902230306</t>
  </si>
  <si>
    <t>201902230307</t>
  </si>
  <si>
    <t>201902230308</t>
  </si>
  <si>
    <t>201902230309</t>
  </si>
  <si>
    <t>201902230310</t>
  </si>
  <si>
    <t>201902230311</t>
  </si>
  <si>
    <t>201902230312</t>
  </si>
  <si>
    <t>201902230313</t>
  </si>
  <si>
    <t>201902230314</t>
  </si>
  <si>
    <t>201902230315</t>
  </si>
  <si>
    <t>201902230316</t>
  </si>
  <si>
    <t>201902230317</t>
  </si>
  <si>
    <t>201902230318</t>
  </si>
  <si>
    <t>201902230319</t>
  </si>
  <si>
    <t>201902230320</t>
  </si>
  <si>
    <t>201902230321</t>
  </si>
  <si>
    <t>201902230322</t>
  </si>
  <si>
    <t>201902230323</t>
  </si>
  <si>
    <t>201902230324</t>
  </si>
  <si>
    <t>201902230325</t>
  </si>
  <si>
    <t>201902230326</t>
  </si>
  <si>
    <t>201902230327</t>
  </si>
  <si>
    <t>201902230328</t>
  </si>
  <si>
    <t>201902230329</t>
  </si>
  <si>
    <t>201902230330</t>
  </si>
  <si>
    <t>201902230401</t>
  </si>
  <si>
    <t>201902230402</t>
  </si>
  <si>
    <t>201902230403</t>
  </si>
  <si>
    <t>201902230404</t>
  </si>
  <si>
    <t>201902230405</t>
  </si>
  <si>
    <t>201902230406</t>
  </si>
  <si>
    <t>201902230407</t>
  </si>
  <si>
    <t>201902230408</t>
  </si>
  <si>
    <t>201902230409</t>
  </si>
  <si>
    <t>201902230410</t>
  </si>
  <si>
    <t>201902230411</t>
  </si>
  <si>
    <t>201902230412</t>
  </si>
  <si>
    <t>201902230413</t>
  </si>
  <si>
    <t>201902230414</t>
  </si>
  <si>
    <t>201902230415</t>
  </si>
  <si>
    <t>201902230416</t>
  </si>
  <si>
    <t>201902230417</t>
  </si>
  <si>
    <t>201902230418</t>
  </si>
  <si>
    <t>201902230419</t>
  </si>
  <si>
    <t>201902230420</t>
  </si>
  <si>
    <t>201902230421</t>
  </si>
  <si>
    <t>201902230422</t>
  </si>
  <si>
    <t>201902230423</t>
  </si>
  <si>
    <t>201902230424</t>
  </si>
  <si>
    <t>201902230425</t>
  </si>
  <si>
    <t>201902230426</t>
  </si>
  <si>
    <t>201902230427</t>
  </si>
  <si>
    <t>201902230428</t>
  </si>
  <si>
    <t>201902230429</t>
  </si>
  <si>
    <t>201902230430</t>
  </si>
  <si>
    <t>201902230501</t>
  </si>
  <si>
    <t>201902230502</t>
  </si>
  <si>
    <t>201902230503</t>
  </si>
  <si>
    <t>201902230504</t>
  </si>
  <si>
    <t>201902230505</t>
  </si>
  <si>
    <t>201902230506</t>
  </si>
  <si>
    <t>201902230507</t>
  </si>
  <si>
    <t>201902230508</t>
  </si>
  <si>
    <t>201902230509</t>
  </si>
  <si>
    <t>201902230510</t>
  </si>
  <si>
    <t>201902230511</t>
  </si>
  <si>
    <t>201902230512</t>
  </si>
  <si>
    <t>201902230513</t>
  </si>
  <si>
    <t>201902230514</t>
  </si>
  <si>
    <t>201902230515</t>
  </si>
  <si>
    <t>201902230516</t>
  </si>
  <si>
    <t>201902230517</t>
  </si>
  <si>
    <t>201902230518</t>
  </si>
  <si>
    <t>201902230519</t>
  </si>
  <si>
    <t>201902230520</t>
  </si>
  <si>
    <t>201902230521</t>
  </si>
  <si>
    <t>201902230522</t>
  </si>
  <si>
    <t>201902230523</t>
  </si>
  <si>
    <t>201902230524</t>
  </si>
  <si>
    <t>201902230525</t>
  </si>
  <si>
    <t>201902230526</t>
  </si>
  <si>
    <t>201902230527</t>
  </si>
  <si>
    <t>201902230528</t>
  </si>
  <si>
    <t>201902230529</t>
  </si>
  <si>
    <t>201902230530</t>
  </si>
  <si>
    <t>201902230601</t>
  </si>
  <si>
    <t>201902230602</t>
  </si>
  <si>
    <t>201902230603</t>
  </si>
  <si>
    <t>201902230604</t>
  </si>
  <si>
    <t>201902230605</t>
  </si>
  <si>
    <t>201902230606</t>
  </si>
  <si>
    <t>201902230607</t>
  </si>
  <si>
    <t>201902230608</t>
  </si>
  <si>
    <t>201902230609</t>
  </si>
  <si>
    <t>201902230610</t>
  </si>
  <si>
    <t>201902230611</t>
  </si>
  <si>
    <t>201902230612</t>
  </si>
  <si>
    <t>201902230613</t>
  </si>
  <si>
    <t>201902230614</t>
  </si>
  <si>
    <t>201902230615</t>
  </si>
  <si>
    <r>
      <t>东方市综合行政执法局公开招聘</t>
    </r>
    <r>
      <rPr>
        <sz val="18"/>
        <rFont val="Arial"/>
        <family val="2"/>
      </rPr>
      <t>10</t>
    </r>
    <r>
      <rPr>
        <sz val="18"/>
        <rFont val="宋体"/>
        <family val="0"/>
      </rPr>
      <t>名城市协管员              笔试成绩汇总表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</si>
</sst>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57421875" style="1" customWidth="1"/>
    <col min="2" max="2" width="22.7109375" style="1" customWidth="1"/>
    <col min="3" max="3" width="27.57421875" style="1" customWidth="1"/>
    <col min="4" max="4" width="16.00390625" style="1" customWidth="1"/>
    <col min="5" max="5" width="12.7109375" style="1" customWidth="1"/>
    <col min="6" max="16384" width="9.140625" style="1" customWidth="1"/>
  </cols>
  <sheetData>
    <row r="1" spans="1:5" ht="60" customHeight="1">
      <c r="A1" s="7" t="s">
        <v>171</v>
      </c>
      <c r="B1" s="8"/>
      <c r="C1" s="8"/>
      <c r="D1" s="8"/>
      <c r="E1" s="8"/>
    </row>
    <row r="2" spans="1:13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M2" s="6"/>
    </row>
    <row r="3" spans="1:13" ht="30" customHeight="1">
      <c r="A3" s="4">
        <v>1</v>
      </c>
      <c r="B3" s="5" t="str">
        <f>"甄学丽"</f>
        <v>甄学丽</v>
      </c>
      <c r="C3" s="4" t="s">
        <v>5</v>
      </c>
      <c r="D3" s="4">
        <v>54.1</v>
      </c>
      <c r="E3" s="4"/>
      <c r="L3" s="6"/>
      <c r="M3" s="6"/>
    </row>
    <row r="4" spans="1:13" ht="30" customHeight="1">
      <c r="A4" s="4">
        <v>2</v>
      </c>
      <c r="B4" s="5" t="str">
        <f>"李艳"</f>
        <v>李艳</v>
      </c>
      <c r="C4" s="4" t="s">
        <v>6</v>
      </c>
      <c r="D4" s="4">
        <v>0</v>
      </c>
      <c r="E4" s="3" t="s">
        <v>7</v>
      </c>
      <c r="L4" s="6"/>
      <c r="M4" s="6"/>
    </row>
    <row r="5" spans="1:13" ht="30" customHeight="1">
      <c r="A5" s="4">
        <v>3</v>
      </c>
      <c r="B5" s="5" t="str">
        <f>"许莹莹"</f>
        <v>许莹莹</v>
      </c>
      <c r="C5" s="4" t="s">
        <v>8</v>
      </c>
      <c r="D5" s="4">
        <v>0</v>
      </c>
      <c r="E5" s="3" t="s">
        <v>7</v>
      </c>
      <c r="L5" s="6"/>
      <c r="M5" s="6"/>
    </row>
    <row r="6" spans="1:13" ht="30" customHeight="1">
      <c r="A6" s="4">
        <v>4</v>
      </c>
      <c r="B6" s="5" t="str">
        <f>"朱青丽"</f>
        <v>朱青丽</v>
      </c>
      <c r="C6" s="4" t="s">
        <v>9</v>
      </c>
      <c r="D6" s="4">
        <v>37.5</v>
      </c>
      <c r="E6" s="4"/>
      <c r="L6" s="6"/>
      <c r="M6" s="6"/>
    </row>
    <row r="7" spans="1:13" ht="30" customHeight="1">
      <c r="A7" s="4">
        <v>5</v>
      </c>
      <c r="B7" s="5" t="str">
        <f>"杨泽婵"</f>
        <v>杨泽婵</v>
      </c>
      <c r="C7" s="4" t="s">
        <v>10</v>
      </c>
      <c r="D7" s="4">
        <v>0</v>
      </c>
      <c r="E7" s="3" t="s">
        <v>7</v>
      </c>
      <c r="L7" s="6"/>
      <c r="M7" s="6"/>
    </row>
    <row r="8" spans="1:13" ht="30" customHeight="1">
      <c r="A8" s="4">
        <v>6</v>
      </c>
      <c r="B8" s="5" t="str">
        <f>"张雅"</f>
        <v>张雅</v>
      </c>
      <c r="C8" s="4" t="s">
        <v>11</v>
      </c>
      <c r="D8" s="4">
        <v>53.3</v>
      </c>
      <c r="E8" s="4"/>
      <c r="L8" s="6"/>
      <c r="M8" s="6"/>
    </row>
    <row r="9" spans="1:13" ht="30" customHeight="1">
      <c r="A9" s="4">
        <v>7</v>
      </c>
      <c r="B9" s="5" t="str">
        <f>"卢运芳"</f>
        <v>卢运芳</v>
      </c>
      <c r="C9" s="4" t="s">
        <v>12</v>
      </c>
      <c r="D9" s="4">
        <v>0</v>
      </c>
      <c r="E9" s="3" t="s">
        <v>7</v>
      </c>
      <c r="L9" s="6"/>
      <c r="M9" s="6"/>
    </row>
    <row r="10" spans="1:13" ht="30" customHeight="1">
      <c r="A10" s="4">
        <v>8</v>
      </c>
      <c r="B10" s="5" t="str">
        <f>"文啊秋"</f>
        <v>文啊秋</v>
      </c>
      <c r="C10" s="4" t="s">
        <v>13</v>
      </c>
      <c r="D10" s="4">
        <v>55.9</v>
      </c>
      <c r="E10" s="4"/>
      <c r="L10" s="6"/>
      <c r="M10" s="6"/>
    </row>
    <row r="11" spans="1:13" ht="30" customHeight="1">
      <c r="A11" s="4">
        <v>9</v>
      </c>
      <c r="B11" s="5" t="str">
        <f>"陈志婷"</f>
        <v>陈志婷</v>
      </c>
      <c r="C11" s="4" t="s">
        <v>14</v>
      </c>
      <c r="D11" s="4">
        <v>67</v>
      </c>
      <c r="E11" s="4"/>
      <c r="L11" s="6"/>
      <c r="M11" s="6"/>
    </row>
    <row r="12" spans="1:13" ht="30" customHeight="1">
      <c r="A12" s="4">
        <v>10</v>
      </c>
      <c r="B12" s="5" t="str">
        <f>"李庭春"</f>
        <v>李庭春</v>
      </c>
      <c r="C12" s="4" t="s">
        <v>15</v>
      </c>
      <c r="D12" s="4">
        <v>57.5</v>
      </c>
      <c r="E12" s="4"/>
      <c r="L12" s="6"/>
      <c r="M12" s="6"/>
    </row>
    <row r="13" spans="1:13" ht="30" customHeight="1">
      <c r="A13" s="4">
        <v>11</v>
      </c>
      <c r="B13" s="5" t="str">
        <f>"周华"</f>
        <v>周华</v>
      </c>
      <c r="C13" s="4" t="s">
        <v>16</v>
      </c>
      <c r="D13" s="4">
        <v>61.8</v>
      </c>
      <c r="E13" s="4"/>
      <c r="L13" s="6"/>
      <c r="M13" s="6"/>
    </row>
    <row r="14" spans="1:13" ht="30" customHeight="1">
      <c r="A14" s="4">
        <v>12</v>
      </c>
      <c r="B14" s="5" t="str">
        <f>"文呈来"</f>
        <v>文呈来</v>
      </c>
      <c r="C14" s="4" t="s">
        <v>17</v>
      </c>
      <c r="D14" s="4">
        <v>48.1</v>
      </c>
      <c r="E14" s="4"/>
      <c r="L14" s="6"/>
      <c r="M14" s="6"/>
    </row>
    <row r="15" spans="1:13" ht="30" customHeight="1">
      <c r="A15" s="4">
        <v>13</v>
      </c>
      <c r="B15" s="5" t="str">
        <f>"黄秋霞"</f>
        <v>黄秋霞</v>
      </c>
      <c r="C15" s="4" t="s">
        <v>18</v>
      </c>
      <c r="D15" s="4">
        <v>71.1</v>
      </c>
      <c r="E15" s="4"/>
      <c r="L15" s="6"/>
      <c r="M15" s="6"/>
    </row>
    <row r="16" spans="1:13" ht="30" customHeight="1">
      <c r="A16" s="4">
        <v>14</v>
      </c>
      <c r="B16" s="5" t="str">
        <f>"王秀颖"</f>
        <v>王秀颖</v>
      </c>
      <c r="C16" s="4" t="s">
        <v>19</v>
      </c>
      <c r="D16" s="4">
        <v>0</v>
      </c>
      <c r="E16" s="3" t="s">
        <v>7</v>
      </c>
      <c r="L16" s="6"/>
      <c r="M16" s="6"/>
    </row>
    <row r="17" spans="1:13" ht="30" customHeight="1">
      <c r="A17" s="4">
        <v>15</v>
      </c>
      <c r="B17" s="5" t="str">
        <f>"周丽梅"</f>
        <v>周丽梅</v>
      </c>
      <c r="C17" s="4" t="s">
        <v>20</v>
      </c>
      <c r="D17" s="4">
        <v>44.6</v>
      </c>
      <c r="E17" s="4"/>
      <c r="L17" s="6"/>
      <c r="M17" s="6"/>
    </row>
    <row r="18" spans="1:13" ht="30" customHeight="1">
      <c r="A18" s="4">
        <v>16</v>
      </c>
      <c r="B18" s="5" t="str">
        <f>"王锡慧"</f>
        <v>王锡慧</v>
      </c>
      <c r="C18" s="4" t="s">
        <v>21</v>
      </c>
      <c r="D18" s="4">
        <v>0</v>
      </c>
      <c r="E18" s="3" t="s">
        <v>7</v>
      </c>
      <c r="L18" s="6"/>
      <c r="M18" s="6"/>
    </row>
    <row r="19" spans="1:13" ht="30" customHeight="1">
      <c r="A19" s="4">
        <v>17</v>
      </c>
      <c r="B19" s="5" t="str">
        <f>"张业霞"</f>
        <v>张业霞</v>
      </c>
      <c r="C19" s="4" t="s">
        <v>22</v>
      </c>
      <c r="D19" s="4">
        <v>57</v>
      </c>
      <c r="E19" s="4"/>
      <c r="L19" s="6"/>
      <c r="M19" s="6"/>
    </row>
    <row r="20" spans="1:13" ht="30" customHeight="1">
      <c r="A20" s="4">
        <v>18</v>
      </c>
      <c r="B20" s="5" t="str">
        <f>"卢星霞"</f>
        <v>卢星霞</v>
      </c>
      <c r="C20" s="4" t="s">
        <v>23</v>
      </c>
      <c r="D20" s="4">
        <v>70.7</v>
      </c>
      <c r="E20" s="4"/>
      <c r="L20" s="6"/>
      <c r="M20" s="6"/>
    </row>
    <row r="21" spans="1:13" ht="30" customHeight="1">
      <c r="A21" s="4">
        <v>19</v>
      </c>
      <c r="B21" s="5" t="str">
        <f>"文静"</f>
        <v>文静</v>
      </c>
      <c r="C21" s="4" t="s">
        <v>24</v>
      </c>
      <c r="D21" s="4">
        <v>0</v>
      </c>
      <c r="E21" s="3" t="s">
        <v>7</v>
      </c>
      <c r="L21" s="6"/>
      <c r="M21" s="6"/>
    </row>
    <row r="22" spans="1:13" ht="30" customHeight="1">
      <c r="A22" s="4">
        <v>20</v>
      </c>
      <c r="B22" s="5" t="str">
        <f>"蒋雪婷"</f>
        <v>蒋雪婷</v>
      </c>
      <c r="C22" s="4" t="s">
        <v>25</v>
      </c>
      <c r="D22" s="4">
        <v>0</v>
      </c>
      <c r="E22" s="3" t="s">
        <v>7</v>
      </c>
      <c r="L22" s="6"/>
      <c r="M22" s="6"/>
    </row>
    <row r="23" spans="1:13" ht="30" customHeight="1">
      <c r="A23" s="4">
        <v>21</v>
      </c>
      <c r="B23" s="5" t="str">
        <f>"周杨霞"</f>
        <v>周杨霞</v>
      </c>
      <c r="C23" s="4" t="s">
        <v>26</v>
      </c>
      <c r="D23" s="4">
        <v>0</v>
      </c>
      <c r="E23" s="3" t="s">
        <v>7</v>
      </c>
      <c r="L23" s="6"/>
      <c r="M23" s="6"/>
    </row>
    <row r="24" spans="1:13" ht="30" customHeight="1">
      <c r="A24" s="4">
        <v>22</v>
      </c>
      <c r="B24" s="5" t="str">
        <f>"林慧姬"</f>
        <v>林慧姬</v>
      </c>
      <c r="C24" s="4" t="s">
        <v>27</v>
      </c>
      <c r="D24" s="4">
        <v>0</v>
      </c>
      <c r="E24" s="3" t="s">
        <v>7</v>
      </c>
      <c r="L24" s="6"/>
      <c r="M24" s="6"/>
    </row>
    <row r="25" spans="1:13" ht="30" customHeight="1">
      <c r="A25" s="4">
        <v>23</v>
      </c>
      <c r="B25" s="5" t="str">
        <f>"杨雪"</f>
        <v>杨雪</v>
      </c>
      <c r="C25" s="4" t="s">
        <v>28</v>
      </c>
      <c r="D25" s="4">
        <v>46.3</v>
      </c>
      <c r="E25" s="4"/>
      <c r="L25" s="6"/>
      <c r="M25" s="6"/>
    </row>
    <row r="26" spans="1:13" ht="30" customHeight="1">
      <c r="A26" s="4">
        <v>24</v>
      </c>
      <c r="B26" s="5" t="str">
        <f>"符金倩"</f>
        <v>符金倩</v>
      </c>
      <c r="C26" s="4" t="s">
        <v>29</v>
      </c>
      <c r="D26" s="4">
        <v>0</v>
      </c>
      <c r="E26" s="3" t="s">
        <v>7</v>
      </c>
      <c r="L26" s="6"/>
      <c r="M26" s="6"/>
    </row>
    <row r="27" spans="1:13" ht="30" customHeight="1">
      <c r="A27" s="4">
        <v>25</v>
      </c>
      <c r="B27" s="5" t="str">
        <f>"卢燕玲"</f>
        <v>卢燕玲</v>
      </c>
      <c r="C27" s="4" t="s">
        <v>30</v>
      </c>
      <c r="D27" s="4">
        <v>0</v>
      </c>
      <c r="E27" s="3" t="s">
        <v>7</v>
      </c>
      <c r="L27" s="6"/>
      <c r="M27" s="6"/>
    </row>
    <row r="28" spans="1:13" ht="30" customHeight="1">
      <c r="A28" s="4">
        <v>26</v>
      </c>
      <c r="B28" s="5" t="str">
        <f>"李维庭"</f>
        <v>李维庭</v>
      </c>
      <c r="C28" s="4" t="s">
        <v>31</v>
      </c>
      <c r="D28" s="4">
        <v>62.6</v>
      </c>
      <c r="E28" s="4"/>
      <c r="L28" s="6"/>
      <c r="M28" s="6"/>
    </row>
    <row r="29" spans="1:13" ht="30" customHeight="1">
      <c r="A29" s="4">
        <v>27</v>
      </c>
      <c r="B29" s="5" t="str">
        <f>"王安敏"</f>
        <v>王安敏</v>
      </c>
      <c r="C29" s="4" t="s">
        <v>32</v>
      </c>
      <c r="D29" s="4">
        <v>0</v>
      </c>
      <c r="E29" s="3" t="s">
        <v>7</v>
      </c>
      <c r="L29" s="6"/>
      <c r="M29" s="6"/>
    </row>
    <row r="30" spans="1:13" ht="30" customHeight="1">
      <c r="A30" s="4">
        <v>28</v>
      </c>
      <c r="B30" s="5" t="str">
        <f>"吴霞燕"</f>
        <v>吴霞燕</v>
      </c>
      <c r="C30" s="4" t="s">
        <v>33</v>
      </c>
      <c r="D30" s="4">
        <v>0</v>
      </c>
      <c r="E30" s="3" t="s">
        <v>7</v>
      </c>
      <c r="L30" s="6"/>
      <c r="M30" s="6"/>
    </row>
    <row r="31" spans="1:13" ht="30" customHeight="1">
      <c r="A31" s="4">
        <v>29</v>
      </c>
      <c r="B31" s="5" t="str">
        <f>"温建尾"</f>
        <v>温建尾</v>
      </c>
      <c r="C31" s="4" t="s">
        <v>34</v>
      </c>
      <c r="D31" s="4">
        <v>53.2</v>
      </c>
      <c r="E31" s="4"/>
      <c r="L31" s="6"/>
      <c r="M31" s="6"/>
    </row>
    <row r="32" spans="1:13" ht="30" customHeight="1">
      <c r="A32" s="4">
        <v>30</v>
      </c>
      <c r="B32" s="5" t="str">
        <f>"郭传艳"</f>
        <v>郭传艳</v>
      </c>
      <c r="C32" s="4" t="s">
        <v>35</v>
      </c>
      <c r="D32" s="4">
        <v>0</v>
      </c>
      <c r="E32" s="3" t="s">
        <v>7</v>
      </c>
      <c r="L32" s="6"/>
      <c r="M32" s="6"/>
    </row>
    <row r="33" spans="1:13" ht="30" customHeight="1">
      <c r="A33" s="4">
        <v>31</v>
      </c>
      <c r="B33" s="5" t="str">
        <f>"周颖"</f>
        <v>周颖</v>
      </c>
      <c r="C33" s="4" t="s">
        <v>36</v>
      </c>
      <c r="D33" s="4">
        <v>59</v>
      </c>
      <c r="E33" s="4"/>
      <c r="L33" s="6"/>
      <c r="M33" s="6"/>
    </row>
    <row r="34" spans="1:13" ht="30" customHeight="1">
      <c r="A34" s="4">
        <v>32</v>
      </c>
      <c r="B34" s="5" t="str">
        <f>"符永会"</f>
        <v>符永会</v>
      </c>
      <c r="C34" s="4" t="s">
        <v>37</v>
      </c>
      <c r="D34" s="4">
        <v>0</v>
      </c>
      <c r="E34" s="3" t="s">
        <v>7</v>
      </c>
      <c r="L34" s="6"/>
      <c r="M34" s="6"/>
    </row>
    <row r="35" spans="1:13" ht="30" customHeight="1">
      <c r="A35" s="4">
        <v>33</v>
      </c>
      <c r="B35" s="5" t="str">
        <f>"符海秀"</f>
        <v>符海秀</v>
      </c>
      <c r="C35" s="4" t="s">
        <v>38</v>
      </c>
      <c r="D35" s="4">
        <v>0</v>
      </c>
      <c r="E35" s="3" t="s">
        <v>7</v>
      </c>
      <c r="L35" s="6"/>
      <c r="M35" s="6"/>
    </row>
    <row r="36" spans="1:13" ht="30" customHeight="1">
      <c r="A36" s="4">
        <v>34</v>
      </c>
      <c r="B36" s="5" t="str">
        <f>"周慧玉"</f>
        <v>周慧玉</v>
      </c>
      <c r="C36" s="4" t="s">
        <v>39</v>
      </c>
      <c r="D36" s="4">
        <v>44</v>
      </c>
      <c r="E36" s="4"/>
      <c r="L36" s="6"/>
      <c r="M36" s="6"/>
    </row>
    <row r="37" spans="1:13" ht="30" customHeight="1">
      <c r="A37" s="4">
        <v>35</v>
      </c>
      <c r="B37" s="5" t="str">
        <f>"陈双花"</f>
        <v>陈双花</v>
      </c>
      <c r="C37" s="4" t="s">
        <v>40</v>
      </c>
      <c r="D37" s="4">
        <v>0</v>
      </c>
      <c r="E37" s="3" t="s">
        <v>7</v>
      </c>
      <c r="L37" s="6"/>
      <c r="M37" s="6"/>
    </row>
    <row r="38" spans="1:13" ht="30" customHeight="1">
      <c r="A38" s="4">
        <v>36</v>
      </c>
      <c r="B38" s="5" t="str">
        <f>"王日芳"</f>
        <v>王日芳</v>
      </c>
      <c r="C38" s="4" t="s">
        <v>41</v>
      </c>
      <c r="D38" s="4">
        <v>40.9</v>
      </c>
      <c r="E38" s="4"/>
      <c r="L38" s="6"/>
      <c r="M38" s="6"/>
    </row>
    <row r="39" spans="1:13" ht="30" customHeight="1">
      <c r="A39" s="4">
        <v>37</v>
      </c>
      <c r="B39" s="5" t="str">
        <f>"庄嫄"</f>
        <v>庄嫄</v>
      </c>
      <c r="C39" s="4" t="s">
        <v>42</v>
      </c>
      <c r="D39" s="4">
        <v>0</v>
      </c>
      <c r="E39" s="3" t="s">
        <v>7</v>
      </c>
      <c r="L39" s="6"/>
      <c r="M39" s="6"/>
    </row>
    <row r="40" spans="1:13" ht="30" customHeight="1">
      <c r="A40" s="4">
        <v>38</v>
      </c>
      <c r="B40" s="5" t="str">
        <f>"高海凤"</f>
        <v>高海凤</v>
      </c>
      <c r="C40" s="4" t="s">
        <v>43</v>
      </c>
      <c r="D40" s="4">
        <v>48.2</v>
      </c>
      <c r="E40" s="4"/>
      <c r="L40" s="6"/>
      <c r="M40" s="6"/>
    </row>
    <row r="41" spans="1:13" ht="30" customHeight="1">
      <c r="A41" s="4">
        <v>39</v>
      </c>
      <c r="B41" s="5" t="str">
        <f>"符海芳"</f>
        <v>符海芳</v>
      </c>
      <c r="C41" s="4" t="s">
        <v>44</v>
      </c>
      <c r="D41" s="4">
        <v>45.8</v>
      </c>
      <c r="E41" s="4"/>
      <c r="L41" s="6"/>
      <c r="M41" s="6"/>
    </row>
    <row r="42" spans="1:13" ht="30" customHeight="1">
      <c r="A42" s="4">
        <v>40</v>
      </c>
      <c r="B42" s="5" t="str">
        <f>"李永美"</f>
        <v>李永美</v>
      </c>
      <c r="C42" s="4" t="s">
        <v>45</v>
      </c>
      <c r="D42" s="4">
        <v>47.6</v>
      </c>
      <c r="E42" s="4"/>
      <c r="L42" s="6"/>
      <c r="M42" s="6"/>
    </row>
    <row r="43" spans="1:13" ht="30" customHeight="1">
      <c r="A43" s="4">
        <v>41</v>
      </c>
      <c r="B43" s="5" t="str">
        <f>"汤世非"</f>
        <v>汤世非</v>
      </c>
      <c r="C43" s="4" t="s">
        <v>46</v>
      </c>
      <c r="D43" s="4">
        <v>0</v>
      </c>
      <c r="E43" s="3" t="s">
        <v>7</v>
      </c>
      <c r="L43" s="6"/>
      <c r="M43" s="6"/>
    </row>
    <row r="44" spans="1:13" ht="30" customHeight="1">
      <c r="A44" s="4">
        <v>42</v>
      </c>
      <c r="B44" s="5" t="str">
        <f>"张海丽"</f>
        <v>张海丽</v>
      </c>
      <c r="C44" s="4" t="s">
        <v>47</v>
      </c>
      <c r="D44" s="4">
        <v>0</v>
      </c>
      <c r="E44" s="3" t="s">
        <v>7</v>
      </c>
      <c r="L44" s="6"/>
      <c r="M44" s="6"/>
    </row>
    <row r="45" spans="1:13" ht="30" customHeight="1">
      <c r="A45" s="4">
        <v>43</v>
      </c>
      <c r="B45" s="5" t="str">
        <f>"苏玉燕"</f>
        <v>苏玉燕</v>
      </c>
      <c r="C45" s="4" t="s">
        <v>48</v>
      </c>
      <c r="D45" s="4">
        <v>0</v>
      </c>
      <c r="E45" s="3" t="s">
        <v>7</v>
      </c>
      <c r="L45" s="6"/>
      <c r="M45" s="6"/>
    </row>
    <row r="46" spans="1:13" ht="30" customHeight="1">
      <c r="A46" s="4">
        <v>44</v>
      </c>
      <c r="B46" s="5" t="str">
        <f>"云昌霞"</f>
        <v>云昌霞</v>
      </c>
      <c r="C46" s="4" t="s">
        <v>49</v>
      </c>
      <c r="D46" s="4">
        <v>55</v>
      </c>
      <c r="E46" s="4"/>
      <c r="L46" s="6"/>
      <c r="M46" s="6"/>
    </row>
    <row r="47" spans="1:13" ht="30" customHeight="1">
      <c r="A47" s="4">
        <v>45</v>
      </c>
      <c r="B47" s="5" t="str">
        <f>"唐传青"</f>
        <v>唐传青</v>
      </c>
      <c r="C47" s="4" t="s">
        <v>50</v>
      </c>
      <c r="D47" s="4">
        <v>0</v>
      </c>
      <c r="E47" s="3" t="s">
        <v>7</v>
      </c>
      <c r="L47" s="6"/>
      <c r="M47" s="6"/>
    </row>
    <row r="48" spans="1:13" ht="30" customHeight="1">
      <c r="A48" s="4">
        <v>46</v>
      </c>
      <c r="B48" s="5" t="str">
        <f>"王安兰"</f>
        <v>王安兰</v>
      </c>
      <c r="C48" s="4" t="s">
        <v>51</v>
      </c>
      <c r="D48" s="4">
        <v>0</v>
      </c>
      <c r="E48" s="3" t="s">
        <v>7</v>
      </c>
      <c r="L48" s="6"/>
      <c r="M48" s="6"/>
    </row>
    <row r="49" spans="1:13" ht="30" customHeight="1">
      <c r="A49" s="4">
        <v>47</v>
      </c>
      <c r="B49" s="5" t="str">
        <f>"李霞"</f>
        <v>李霞</v>
      </c>
      <c r="C49" s="4" t="s">
        <v>52</v>
      </c>
      <c r="D49" s="4">
        <v>0</v>
      </c>
      <c r="E49" s="3" t="s">
        <v>7</v>
      </c>
      <c r="L49" s="6"/>
      <c r="M49" s="6"/>
    </row>
    <row r="50" spans="1:13" ht="30" customHeight="1">
      <c r="A50" s="4">
        <v>48</v>
      </c>
      <c r="B50" s="5" t="str">
        <f>"符海嫚"</f>
        <v>符海嫚</v>
      </c>
      <c r="C50" s="4" t="s">
        <v>53</v>
      </c>
      <c r="D50" s="4">
        <v>0</v>
      </c>
      <c r="E50" s="3" t="s">
        <v>7</v>
      </c>
      <c r="L50" s="6"/>
      <c r="M50" s="6"/>
    </row>
    <row r="51" spans="1:13" ht="30" customHeight="1">
      <c r="A51" s="4">
        <v>49</v>
      </c>
      <c r="B51" s="5" t="str">
        <f>"徐贵琳"</f>
        <v>徐贵琳</v>
      </c>
      <c r="C51" s="4" t="s">
        <v>54</v>
      </c>
      <c r="D51" s="4">
        <v>0</v>
      </c>
      <c r="E51" s="3" t="s">
        <v>7</v>
      </c>
      <c r="L51" s="6"/>
      <c r="M51" s="6"/>
    </row>
    <row r="52" spans="1:13" ht="30" customHeight="1">
      <c r="A52" s="4">
        <v>50</v>
      </c>
      <c r="B52" s="5" t="str">
        <f>"余水茜"</f>
        <v>余水茜</v>
      </c>
      <c r="C52" s="4" t="s">
        <v>55</v>
      </c>
      <c r="D52" s="4">
        <v>66</v>
      </c>
      <c r="E52" s="4"/>
      <c r="L52" s="6"/>
      <c r="M52" s="6"/>
    </row>
    <row r="53" spans="1:13" ht="30" customHeight="1">
      <c r="A53" s="4">
        <v>51</v>
      </c>
      <c r="B53" s="5" t="str">
        <f>"唐万凤"</f>
        <v>唐万凤</v>
      </c>
      <c r="C53" s="4" t="s">
        <v>56</v>
      </c>
      <c r="D53" s="4">
        <v>0</v>
      </c>
      <c r="E53" s="3" t="s">
        <v>7</v>
      </c>
      <c r="L53" s="6"/>
      <c r="M53" s="6"/>
    </row>
    <row r="54" spans="1:13" ht="30" customHeight="1">
      <c r="A54" s="4">
        <v>52</v>
      </c>
      <c r="B54" s="5" t="str">
        <f>"吕小玉"</f>
        <v>吕小玉</v>
      </c>
      <c r="C54" s="4" t="s">
        <v>57</v>
      </c>
      <c r="D54" s="4">
        <v>70.4</v>
      </c>
      <c r="E54" s="4"/>
      <c r="L54" s="6"/>
      <c r="M54" s="6"/>
    </row>
    <row r="55" spans="1:13" ht="30" customHeight="1">
      <c r="A55" s="4">
        <v>53</v>
      </c>
      <c r="B55" s="5" t="str">
        <f>"张生婷"</f>
        <v>张生婷</v>
      </c>
      <c r="C55" s="4" t="s">
        <v>58</v>
      </c>
      <c r="D55" s="4">
        <v>0</v>
      </c>
      <c r="E55" s="3" t="s">
        <v>7</v>
      </c>
      <c r="L55" s="6"/>
      <c r="M55" s="6"/>
    </row>
    <row r="56" spans="1:13" ht="30" customHeight="1">
      <c r="A56" s="4">
        <v>54</v>
      </c>
      <c r="B56" s="5" t="str">
        <f>"张帅云"</f>
        <v>张帅云</v>
      </c>
      <c r="C56" s="4" t="s">
        <v>59</v>
      </c>
      <c r="D56" s="4">
        <v>66.9</v>
      </c>
      <c r="E56" s="4"/>
      <c r="L56" s="6"/>
      <c r="M56" s="6"/>
    </row>
    <row r="57" spans="1:13" ht="30" customHeight="1">
      <c r="A57" s="4">
        <v>55</v>
      </c>
      <c r="B57" s="5" t="str">
        <f>"高中丽"</f>
        <v>高中丽</v>
      </c>
      <c r="C57" s="4" t="s">
        <v>60</v>
      </c>
      <c r="D57" s="4">
        <v>66.1</v>
      </c>
      <c r="E57" s="4"/>
      <c r="L57" s="6"/>
      <c r="M57" s="6"/>
    </row>
    <row r="58" spans="1:13" ht="30" customHeight="1">
      <c r="A58" s="4">
        <v>56</v>
      </c>
      <c r="B58" s="5" t="str">
        <f>"张瑞霞"</f>
        <v>张瑞霞</v>
      </c>
      <c r="C58" s="4" t="s">
        <v>61</v>
      </c>
      <c r="D58" s="4">
        <v>0</v>
      </c>
      <c r="E58" s="3" t="s">
        <v>7</v>
      </c>
      <c r="L58" s="6"/>
      <c r="M58" s="6"/>
    </row>
    <row r="59" spans="1:13" ht="30" customHeight="1">
      <c r="A59" s="4">
        <v>57</v>
      </c>
      <c r="B59" s="5" t="str">
        <f>"柳国青"</f>
        <v>柳国青</v>
      </c>
      <c r="C59" s="4" t="s">
        <v>62</v>
      </c>
      <c r="D59" s="4">
        <v>47.1</v>
      </c>
      <c r="E59" s="4"/>
      <c r="L59" s="6"/>
      <c r="M59" s="6"/>
    </row>
    <row r="60" spans="1:13" ht="30" customHeight="1">
      <c r="A60" s="4">
        <v>58</v>
      </c>
      <c r="B60" s="5" t="str">
        <f>"吉家丽"</f>
        <v>吉家丽</v>
      </c>
      <c r="C60" s="4" t="s">
        <v>63</v>
      </c>
      <c r="D60" s="4">
        <v>0</v>
      </c>
      <c r="E60" s="3" t="s">
        <v>7</v>
      </c>
      <c r="L60" s="6"/>
      <c r="M60" s="6"/>
    </row>
    <row r="61" spans="1:13" ht="30" customHeight="1">
      <c r="A61" s="4">
        <v>59</v>
      </c>
      <c r="B61" s="5" t="str">
        <f>"赵娜"</f>
        <v>赵娜</v>
      </c>
      <c r="C61" s="4" t="s">
        <v>64</v>
      </c>
      <c r="D61" s="4">
        <v>42.8</v>
      </c>
      <c r="E61" s="4"/>
      <c r="L61" s="6"/>
      <c r="M61" s="6"/>
    </row>
    <row r="62" spans="1:13" ht="30" customHeight="1">
      <c r="A62" s="4">
        <v>60</v>
      </c>
      <c r="B62" s="5" t="str">
        <f>"张丽莹"</f>
        <v>张丽莹</v>
      </c>
      <c r="C62" s="4" t="s">
        <v>65</v>
      </c>
      <c r="D62" s="4">
        <v>57.1</v>
      </c>
      <c r="E62" s="4"/>
      <c r="L62" s="6"/>
      <c r="M62" s="6"/>
    </row>
    <row r="63" spans="1:13" ht="30" customHeight="1">
      <c r="A63" s="4">
        <v>61</v>
      </c>
      <c r="B63" s="5" t="str">
        <f>"张万晶"</f>
        <v>张万晶</v>
      </c>
      <c r="C63" s="4" t="s">
        <v>66</v>
      </c>
      <c r="D63" s="4">
        <v>0</v>
      </c>
      <c r="E63" s="3" t="s">
        <v>7</v>
      </c>
      <c r="L63" s="6"/>
      <c r="M63" s="6"/>
    </row>
    <row r="64" spans="1:13" ht="30" customHeight="1">
      <c r="A64" s="4">
        <v>62</v>
      </c>
      <c r="B64" s="5" t="str">
        <f>"符兰婷"</f>
        <v>符兰婷</v>
      </c>
      <c r="C64" s="4" t="s">
        <v>67</v>
      </c>
      <c r="D64" s="4">
        <v>42.7</v>
      </c>
      <c r="E64" s="4"/>
      <c r="L64" s="6"/>
      <c r="M64" s="6"/>
    </row>
    <row r="65" spans="1:13" ht="30" customHeight="1">
      <c r="A65" s="4">
        <v>63</v>
      </c>
      <c r="B65" s="5" t="str">
        <f>"张亚姑"</f>
        <v>张亚姑</v>
      </c>
      <c r="C65" s="4" t="s">
        <v>68</v>
      </c>
      <c r="D65" s="4">
        <v>56.1</v>
      </c>
      <c r="E65" s="4"/>
      <c r="L65" s="6"/>
      <c r="M65" s="6"/>
    </row>
    <row r="66" spans="1:13" ht="30" customHeight="1">
      <c r="A66" s="4">
        <v>64</v>
      </c>
      <c r="B66" s="5" t="str">
        <f>"赵瑜"</f>
        <v>赵瑜</v>
      </c>
      <c r="C66" s="4" t="s">
        <v>69</v>
      </c>
      <c r="D66" s="4">
        <v>67.5</v>
      </c>
      <c r="E66" s="4"/>
      <c r="L66" s="6"/>
      <c r="M66" s="6"/>
    </row>
    <row r="67" spans="1:13" ht="30" customHeight="1">
      <c r="A67" s="4">
        <v>65</v>
      </c>
      <c r="B67" s="5" t="str">
        <f>"陈清月"</f>
        <v>陈清月</v>
      </c>
      <c r="C67" s="4" t="s">
        <v>70</v>
      </c>
      <c r="D67" s="4">
        <v>65.5</v>
      </c>
      <c r="E67" s="4"/>
      <c r="L67" s="6"/>
      <c r="M67" s="6"/>
    </row>
    <row r="68" spans="1:13" ht="30" customHeight="1">
      <c r="A68" s="4">
        <v>66</v>
      </c>
      <c r="B68" s="5" t="str">
        <f>"黎祥银"</f>
        <v>黎祥银</v>
      </c>
      <c r="C68" s="4" t="s">
        <v>71</v>
      </c>
      <c r="D68" s="4">
        <v>0</v>
      </c>
      <c r="E68" s="3" t="s">
        <v>7</v>
      </c>
      <c r="L68" s="6"/>
      <c r="M68" s="6"/>
    </row>
    <row r="69" spans="1:13" ht="30" customHeight="1">
      <c r="A69" s="4">
        <v>67</v>
      </c>
      <c r="B69" s="5" t="str">
        <f>"文永雅"</f>
        <v>文永雅</v>
      </c>
      <c r="C69" s="4" t="s">
        <v>72</v>
      </c>
      <c r="D69" s="4">
        <v>0</v>
      </c>
      <c r="E69" s="3" t="s">
        <v>7</v>
      </c>
      <c r="L69" s="6"/>
      <c r="M69" s="6"/>
    </row>
    <row r="70" spans="1:13" ht="30" customHeight="1">
      <c r="A70" s="4">
        <v>68</v>
      </c>
      <c r="B70" s="5" t="str">
        <f>"李广彩"</f>
        <v>李广彩</v>
      </c>
      <c r="C70" s="4" t="s">
        <v>73</v>
      </c>
      <c r="D70" s="4">
        <v>67.4</v>
      </c>
      <c r="E70" s="4"/>
      <c r="L70" s="6"/>
      <c r="M70" s="6"/>
    </row>
    <row r="71" spans="1:13" ht="30" customHeight="1">
      <c r="A71" s="4">
        <v>69</v>
      </c>
      <c r="B71" s="5" t="str">
        <f>"吴欢"</f>
        <v>吴欢</v>
      </c>
      <c r="C71" s="4" t="s">
        <v>74</v>
      </c>
      <c r="D71" s="4">
        <v>51.5</v>
      </c>
      <c r="E71" s="4"/>
      <c r="L71" s="6"/>
      <c r="M71" s="6"/>
    </row>
    <row r="72" spans="1:13" ht="30" customHeight="1">
      <c r="A72" s="4">
        <v>70</v>
      </c>
      <c r="B72" s="5" t="str">
        <f>"罗太飞"</f>
        <v>罗太飞</v>
      </c>
      <c r="C72" s="4" t="s">
        <v>75</v>
      </c>
      <c r="D72" s="4">
        <v>0</v>
      </c>
      <c r="E72" s="3" t="s">
        <v>7</v>
      </c>
      <c r="L72" s="6"/>
      <c r="M72" s="6"/>
    </row>
    <row r="73" spans="1:13" ht="30" customHeight="1">
      <c r="A73" s="4">
        <v>71</v>
      </c>
      <c r="B73" s="5" t="str">
        <f>"唐小花"</f>
        <v>唐小花</v>
      </c>
      <c r="C73" s="4" t="s">
        <v>76</v>
      </c>
      <c r="D73" s="4">
        <v>0</v>
      </c>
      <c r="E73" s="3" t="s">
        <v>7</v>
      </c>
      <c r="L73" s="6"/>
      <c r="M73" s="6"/>
    </row>
    <row r="74" spans="1:13" ht="30" customHeight="1">
      <c r="A74" s="4">
        <v>72</v>
      </c>
      <c r="B74" s="5" t="str">
        <f>"刘关粉"</f>
        <v>刘关粉</v>
      </c>
      <c r="C74" s="4" t="s">
        <v>77</v>
      </c>
      <c r="D74" s="4">
        <v>57.8</v>
      </c>
      <c r="E74" s="4"/>
      <c r="L74" s="6"/>
      <c r="M74" s="6"/>
    </row>
    <row r="75" spans="1:13" ht="30" customHeight="1">
      <c r="A75" s="4">
        <v>73</v>
      </c>
      <c r="B75" s="5" t="str">
        <f>"周淑娴"</f>
        <v>周淑娴</v>
      </c>
      <c r="C75" s="4" t="s">
        <v>78</v>
      </c>
      <c r="D75" s="4">
        <v>52.2</v>
      </c>
      <c r="E75" s="4"/>
      <c r="L75" s="6"/>
      <c r="M75" s="6"/>
    </row>
    <row r="76" spans="1:13" ht="30" customHeight="1">
      <c r="A76" s="4">
        <v>74</v>
      </c>
      <c r="B76" s="5" t="str">
        <f>"曾少梅"</f>
        <v>曾少梅</v>
      </c>
      <c r="C76" s="4" t="s">
        <v>79</v>
      </c>
      <c r="D76" s="4">
        <v>0</v>
      </c>
      <c r="E76" s="3" t="s">
        <v>7</v>
      </c>
      <c r="L76" s="6"/>
      <c r="M76" s="6"/>
    </row>
    <row r="77" spans="1:13" ht="30" customHeight="1">
      <c r="A77" s="4">
        <v>75</v>
      </c>
      <c r="B77" s="5" t="str">
        <f>"符晓红"</f>
        <v>符晓红</v>
      </c>
      <c r="C77" s="4" t="s">
        <v>80</v>
      </c>
      <c r="D77" s="4">
        <v>0</v>
      </c>
      <c r="E77" s="3" t="s">
        <v>7</v>
      </c>
      <c r="L77" s="6"/>
      <c r="M77" s="6"/>
    </row>
    <row r="78" spans="1:13" ht="30" customHeight="1">
      <c r="A78" s="4">
        <v>76</v>
      </c>
      <c r="B78" s="5" t="str">
        <f>"洪淑颖"</f>
        <v>洪淑颖</v>
      </c>
      <c r="C78" s="4" t="s">
        <v>81</v>
      </c>
      <c r="D78" s="4">
        <v>0</v>
      </c>
      <c r="E78" s="3" t="s">
        <v>7</v>
      </c>
      <c r="L78" s="6"/>
      <c r="M78" s="6"/>
    </row>
    <row r="79" spans="1:13" ht="30" customHeight="1">
      <c r="A79" s="4">
        <v>77</v>
      </c>
      <c r="B79" s="5" t="str">
        <f>"唐小婷"</f>
        <v>唐小婷</v>
      </c>
      <c r="C79" s="4" t="s">
        <v>82</v>
      </c>
      <c r="D79" s="4">
        <v>0</v>
      </c>
      <c r="E79" s="3" t="s">
        <v>7</v>
      </c>
      <c r="L79" s="6"/>
      <c r="M79" s="6"/>
    </row>
    <row r="80" spans="1:13" ht="30" customHeight="1">
      <c r="A80" s="4">
        <v>78</v>
      </c>
      <c r="B80" s="5" t="str">
        <f>"赵光丽"</f>
        <v>赵光丽</v>
      </c>
      <c r="C80" s="4" t="s">
        <v>83</v>
      </c>
      <c r="D80" s="4">
        <v>47.2</v>
      </c>
      <c r="E80" s="4"/>
      <c r="L80" s="6"/>
      <c r="M80" s="6"/>
    </row>
    <row r="81" spans="1:13" ht="30" customHeight="1">
      <c r="A81" s="4">
        <v>79</v>
      </c>
      <c r="B81" s="5" t="str">
        <f>"赵坤棉"</f>
        <v>赵坤棉</v>
      </c>
      <c r="C81" s="4" t="s">
        <v>84</v>
      </c>
      <c r="D81" s="4">
        <v>0</v>
      </c>
      <c r="E81" s="3" t="s">
        <v>7</v>
      </c>
      <c r="L81" s="6"/>
      <c r="M81" s="6"/>
    </row>
    <row r="82" spans="1:13" ht="30" customHeight="1">
      <c r="A82" s="4">
        <v>80</v>
      </c>
      <c r="B82" s="5" t="str">
        <f>"文婷婷"</f>
        <v>文婷婷</v>
      </c>
      <c r="C82" s="4" t="s">
        <v>85</v>
      </c>
      <c r="D82" s="4">
        <v>55.2</v>
      </c>
      <c r="E82" s="4"/>
      <c r="L82" s="6"/>
      <c r="M82" s="6"/>
    </row>
    <row r="83" spans="1:13" ht="30" customHeight="1">
      <c r="A83" s="4">
        <v>81</v>
      </c>
      <c r="B83" s="5" t="str">
        <f>"赵潇侣"</f>
        <v>赵潇侣</v>
      </c>
      <c r="C83" s="4" t="s">
        <v>86</v>
      </c>
      <c r="D83" s="4">
        <v>57.4</v>
      </c>
      <c r="E83" s="4"/>
      <c r="L83" s="6"/>
      <c r="M83" s="6"/>
    </row>
    <row r="84" spans="1:13" ht="30" customHeight="1">
      <c r="A84" s="4">
        <v>82</v>
      </c>
      <c r="B84" s="5" t="str">
        <f>"王妮"</f>
        <v>王妮</v>
      </c>
      <c r="C84" s="4" t="s">
        <v>87</v>
      </c>
      <c r="D84" s="4">
        <v>0</v>
      </c>
      <c r="E84" s="3" t="s">
        <v>7</v>
      </c>
      <c r="L84" s="6"/>
      <c r="M84" s="6"/>
    </row>
    <row r="85" spans="1:13" ht="30" customHeight="1">
      <c r="A85" s="4">
        <v>83</v>
      </c>
      <c r="B85" s="5" t="str">
        <f>"赵清穗"</f>
        <v>赵清穗</v>
      </c>
      <c r="C85" s="4" t="s">
        <v>88</v>
      </c>
      <c r="D85" s="4">
        <v>45.7</v>
      </c>
      <c r="E85" s="4"/>
      <c r="L85" s="6"/>
      <c r="M85" s="6"/>
    </row>
    <row r="86" spans="1:13" ht="30" customHeight="1">
      <c r="A86" s="4">
        <v>84</v>
      </c>
      <c r="B86" s="5" t="str">
        <f>"苏娟"</f>
        <v>苏娟</v>
      </c>
      <c r="C86" s="4" t="s">
        <v>89</v>
      </c>
      <c r="D86" s="4">
        <v>58.4</v>
      </c>
      <c r="E86" s="4"/>
      <c r="L86" s="6"/>
      <c r="M86" s="6"/>
    </row>
    <row r="87" spans="1:13" ht="30" customHeight="1">
      <c r="A87" s="4">
        <v>85</v>
      </c>
      <c r="B87" s="5" t="str">
        <f>"蒙业婷"</f>
        <v>蒙业婷</v>
      </c>
      <c r="C87" s="4" t="s">
        <v>90</v>
      </c>
      <c r="D87" s="4">
        <v>0</v>
      </c>
      <c r="E87" s="3" t="s">
        <v>7</v>
      </c>
      <c r="L87" s="6"/>
      <c r="M87" s="6"/>
    </row>
    <row r="88" spans="1:13" ht="30" customHeight="1">
      <c r="A88" s="4">
        <v>86</v>
      </c>
      <c r="B88" s="5" t="str">
        <f>"符建菲"</f>
        <v>符建菲</v>
      </c>
      <c r="C88" s="4" t="s">
        <v>91</v>
      </c>
      <c r="D88" s="4">
        <v>63</v>
      </c>
      <c r="E88" s="4"/>
      <c r="L88" s="6"/>
      <c r="M88" s="6"/>
    </row>
    <row r="89" spans="1:13" ht="30" customHeight="1">
      <c r="A89" s="4">
        <v>87</v>
      </c>
      <c r="B89" s="5" t="str">
        <f>"陈江琴"</f>
        <v>陈江琴</v>
      </c>
      <c r="C89" s="4" t="s">
        <v>92</v>
      </c>
      <c r="D89" s="4">
        <v>0</v>
      </c>
      <c r="E89" s="3" t="s">
        <v>7</v>
      </c>
      <c r="L89" s="6"/>
      <c r="M89" s="6"/>
    </row>
    <row r="90" spans="1:13" ht="30" customHeight="1">
      <c r="A90" s="4">
        <v>88</v>
      </c>
      <c r="B90" s="5" t="str">
        <f>"文秀艳"</f>
        <v>文秀艳</v>
      </c>
      <c r="C90" s="4" t="s">
        <v>93</v>
      </c>
      <c r="D90" s="4">
        <v>57.9</v>
      </c>
      <c r="E90" s="4"/>
      <c r="L90" s="6"/>
      <c r="M90" s="6"/>
    </row>
    <row r="91" spans="1:13" ht="30" customHeight="1">
      <c r="A91" s="4">
        <v>89</v>
      </c>
      <c r="B91" s="5" t="str">
        <f>"王壮来"</f>
        <v>王壮来</v>
      </c>
      <c r="C91" s="4" t="s">
        <v>94</v>
      </c>
      <c r="D91" s="4">
        <v>0</v>
      </c>
      <c r="E91" s="3" t="s">
        <v>7</v>
      </c>
      <c r="L91" s="6"/>
      <c r="M91" s="6"/>
    </row>
    <row r="92" spans="1:13" ht="30" customHeight="1">
      <c r="A92" s="4">
        <v>90</v>
      </c>
      <c r="B92" s="5" t="str">
        <f>"黎惠"</f>
        <v>黎惠</v>
      </c>
      <c r="C92" s="4" t="s">
        <v>95</v>
      </c>
      <c r="D92" s="4">
        <v>51.3</v>
      </c>
      <c r="E92" s="4"/>
      <c r="L92" s="6"/>
      <c r="M92" s="6"/>
    </row>
    <row r="93" spans="1:13" ht="30" customHeight="1">
      <c r="A93" s="4">
        <v>91</v>
      </c>
      <c r="B93" s="5" t="str">
        <f>"林芳青"</f>
        <v>林芳青</v>
      </c>
      <c r="C93" s="4" t="s">
        <v>96</v>
      </c>
      <c r="D93" s="4">
        <v>0</v>
      </c>
      <c r="E93" s="3" t="s">
        <v>7</v>
      </c>
      <c r="L93" s="6"/>
      <c r="M93" s="6"/>
    </row>
    <row r="94" spans="1:13" ht="30" customHeight="1">
      <c r="A94" s="4">
        <v>92</v>
      </c>
      <c r="B94" s="5" t="str">
        <f>"符金换"</f>
        <v>符金换</v>
      </c>
      <c r="C94" s="4" t="s">
        <v>97</v>
      </c>
      <c r="D94" s="4">
        <v>35.4</v>
      </c>
      <c r="E94" s="4"/>
      <c r="L94" s="6"/>
      <c r="M94" s="6"/>
    </row>
    <row r="95" spans="1:13" ht="30" customHeight="1">
      <c r="A95" s="4">
        <v>93</v>
      </c>
      <c r="B95" s="5" t="str">
        <f>"符海燕"</f>
        <v>符海燕</v>
      </c>
      <c r="C95" s="4" t="s">
        <v>98</v>
      </c>
      <c r="D95" s="4">
        <v>49.9</v>
      </c>
      <c r="E95" s="4"/>
      <c r="L95" s="6"/>
      <c r="M95" s="6"/>
    </row>
    <row r="96" spans="1:13" ht="30" customHeight="1">
      <c r="A96" s="4">
        <v>94</v>
      </c>
      <c r="B96" s="5" t="str">
        <f>"陈洪量"</f>
        <v>陈洪量</v>
      </c>
      <c r="C96" s="4" t="s">
        <v>99</v>
      </c>
      <c r="D96" s="4">
        <v>50.2</v>
      </c>
      <c r="E96" s="4"/>
      <c r="L96" s="6"/>
      <c r="M96" s="6"/>
    </row>
    <row r="97" spans="1:13" ht="30" customHeight="1">
      <c r="A97" s="4">
        <v>95</v>
      </c>
      <c r="B97" s="5" t="str">
        <f>"许昭婷"</f>
        <v>许昭婷</v>
      </c>
      <c r="C97" s="4" t="s">
        <v>100</v>
      </c>
      <c r="D97" s="4">
        <v>0</v>
      </c>
      <c r="E97" s="3" t="s">
        <v>7</v>
      </c>
      <c r="L97" s="6"/>
      <c r="M97" s="6"/>
    </row>
    <row r="98" spans="1:13" ht="30" customHeight="1">
      <c r="A98" s="4">
        <v>96</v>
      </c>
      <c r="B98" s="5" t="str">
        <f>"梁英"</f>
        <v>梁英</v>
      </c>
      <c r="C98" s="4" t="s">
        <v>101</v>
      </c>
      <c r="D98" s="4">
        <v>0</v>
      </c>
      <c r="E98" s="3" t="s">
        <v>7</v>
      </c>
      <c r="L98" s="6"/>
      <c r="M98" s="6"/>
    </row>
    <row r="99" spans="1:13" ht="30" customHeight="1">
      <c r="A99" s="4">
        <v>97</v>
      </c>
      <c r="B99" s="5" t="str">
        <f>"赵春萃"</f>
        <v>赵春萃</v>
      </c>
      <c r="C99" s="4" t="s">
        <v>102</v>
      </c>
      <c r="D99" s="4">
        <v>0</v>
      </c>
      <c r="E99" s="3" t="s">
        <v>7</v>
      </c>
      <c r="L99" s="6"/>
      <c r="M99" s="6"/>
    </row>
    <row r="100" spans="1:13" ht="30" customHeight="1">
      <c r="A100" s="4">
        <v>98</v>
      </c>
      <c r="B100" s="5" t="str">
        <f>"符蔡云"</f>
        <v>符蔡云</v>
      </c>
      <c r="C100" s="4" t="s">
        <v>103</v>
      </c>
      <c r="D100" s="4">
        <v>48.9</v>
      </c>
      <c r="E100" s="4"/>
      <c r="L100" s="6"/>
      <c r="M100" s="6"/>
    </row>
    <row r="101" spans="1:13" ht="30" customHeight="1">
      <c r="A101" s="4">
        <v>99</v>
      </c>
      <c r="B101" s="5" t="str">
        <f>"赵开交"</f>
        <v>赵开交</v>
      </c>
      <c r="C101" s="4" t="s">
        <v>104</v>
      </c>
      <c r="D101" s="4">
        <v>0</v>
      </c>
      <c r="E101" s="3" t="s">
        <v>7</v>
      </c>
      <c r="L101" s="6"/>
      <c r="M101" s="6"/>
    </row>
    <row r="102" spans="1:13" ht="30" customHeight="1">
      <c r="A102" s="4">
        <v>100</v>
      </c>
      <c r="B102" s="5" t="str">
        <f>"张生慧"</f>
        <v>张生慧</v>
      </c>
      <c r="C102" s="4" t="s">
        <v>105</v>
      </c>
      <c r="D102" s="4">
        <v>0</v>
      </c>
      <c r="E102" s="3" t="s">
        <v>7</v>
      </c>
      <c r="L102" s="6"/>
      <c r="M102" s="6"/>
    </row>
    <row r="103" spans="1:13" ht="30" customHeight="1">
      <c r="A103" s="4">
        <v>101</v>
      </c>
      <c r="B103" s="5" t="str">
        <f>"王天慧"</f>
        <v>王天慧</v>
      </c>
      <c r="C103" s="4" t="s">
        <v>106</v>
      </c>
      <c r="D103" s="4">
        <v>0</v>
      </c>
      <c r="E103" s="3" t="s">
        <v>7</v>
      </c>
      <c r="L103" s="6"/>
      <c r="M103" s="6"/>
    </row>
    <row r="104" spans="1:13" ht="30" customHeight="1">
      <c r="A104" s="4">
        <v>102</v>
      </c>
      <c r="B104" s="5" t="str">
        <f>"蔡梦如"</f>
        <v>蔡梦如</v>
      </c>
      <c r="C104" s="4" t="s">
        <v>107</v>
      </c>
      <c r="D104" s="4">
        <v>0</v>
      </c>
      <c r="E104" s="3" t="s">
        <v>7</v>
      </c>
      <c r="L104" s="6"/>
      <c r="M104" s="6"/>
    </row>
    <row r="105" spans="1:13" ht="30" customHeight="1">
      <c r="A105" s="4">
        <v>103</v>
      </c>
      <c r="B105" s="5" t="str">
        <f>"符昭霞"</f>
        <v>符昭霞</v>
      </c>
      <c r="C105" s="4" t="s">
        <v>108</v>
      </c>
      <c r="D105" s="4">
        <v>0</v>
      </c>
      <c r="E105" s="3" t="s">
        <v>7</v>
      </c>
      <c r="L105" s="6"/>
      <c r="M105" s="6"/>
    </row>
    <row r="106" spans="1:13" ht="30" customHeight="1">
      <c r="A106" s="4">
        <v>104</v>
      </c>
      <c r="B106" s="5" t="str">
        <f>"张万青"</f>
        <v>张万青</v>
      </c>
      <c r="C106" s="4" t="s">
        <v>109</v>
      </c>
      <c r="D106" s="4">
        <v>55.1</v>
      </c>
      <c r="E106" s="4"/>
      <c r="L106" s="6"/>
      <c r="M106" s="6"/>
    </row>
    <row r="107" spans="1:13" ht="30" customHeight="1">
      <c r="A107" s="4">
        <v>105</v>
      </c>
      <c r="B107" s="5" t="str">
        <f>"王化燕"</f>
        <v>王化燕</v>
      </c>
      <c r="C107" s="4" t="s">
        <v>110</v>
      </c>
      <c r="D107" s="4">
        <v>52</v>
      </c>
      <c r="E107" s="4"/>
      <c r="L107" s="6"/>
      <c r="M107" s="6"/>
    </row>
    <row r="108" spans="1:13" ht="30" customHeight="1">
      <c r="A108" s="4">
        <v>106</v>
      </c>
      <c r="B108" s="5" t="str">
        <f>"高芳琳"</f>
        <v>高芳琳</v>
      </c>
      <c r="C108" s="4" t="s">
        <v>111</v>
      </c>
      <c r="D108" s="4">
        <v>0</v>
      </c>
      <c r="E108" s="3" t="s">
        <v>7</v>
      </c>
      <c r="L108" s="6"/>
      <c r="M108" s="6"/>
    </row>
    <row r="109" spans="1:13" ht="30" customHeight="1">
      <c r="A109" s="4">
        <v>107</v>
      </c>
      <c r="B109" s="5" t="str">
        <f>"文妍"</f>
        <v>文妍</v>
      </c>
      <c r="C109" s="4" t="s">
        <v>112</v>
      </c>
      <c r="D109" s="4">
        <v>39.4</v>
      </c>
      <c r="E109" s="4"/>
      <c r="L109" s="6"/>
      <c r="M109" s="6"/>
    </row>
    <row r="110" spans="1:13" ht="30" customHeight="1">
      <c r="A110" s="4">
        <v>108</v>
      </c>
      <c r="B110" s="5" t="str">
        <f>"李丹丹"</f>
        <v>李丹丹</v>
      </c>
      <c r="C110" s="4" t="s">
        <v>113</v>
      </c>
      <c r="D110" s="4">
        <v>0</v>
      </c>
      <c r="E110" s="3" t="s">
        <v>7</v>
      </c>
      <c r="L110" s="6"/>
      <c r="M110" s="6"/>
    </row>
    <row r="111" spans="1:13" ht="30" customHeight="1">
      <c r="A111" s="4">
        <v>109</v>
      </c>
      <c r="B111" s="5" t="str">
        <f>"王青浪"</f>
        <v>王青浪</v>
      </c>
      <c r="C111" s="4" t="s">
        <v>114</v>
      </c>
      <c r="D111" s="4">
        <v>58.2</v>
      </c>
      <c r="E111" s="4"/>
      <c r="L111" s="6"/>
      <c r="M111" s="6"/>
    </row>
    <row r="112" spans="1:13" ht="30" customHeight="1">
      <c r="A112" s="4">
        <v>110</v>
      </c>
      <c r="B112" s="5" t="str">
        <f>"吴小丹"</f>
        <v>吴小丹</v>
      </c>
      <c r="C112" s="4" t="s">
        <v>115</v>
      </c>
      <c r="D112" s="4">
        <v>59.6</v>
      </c>
      <c r="E112" s="4"/>
      <c r="L112" s="6"/>
      <c r="M112" s="6"/>
    </row>
    <row r="113" spans="1:13" ht="30" customHeight="1">
      <c r="A113" s="4">
        <v>111</v>
      </c>
      <c r="B113" s="5" t="str">
        <f>"文微"</f>
        <v>文微</v>
      </c>
      <c r="C113" s="4" t="s">
        <v>116</v>
      </c>
      <c r="D113" s="4">
        <v>0</v>
      </c>
      <c r="E113" s="3" t="s">
        <v>7</v>
      </c>
      <c r="L113" s="6"/>
      <c r="M113" s="6"/>
    </row>
    <row r="114" spans="1:13" ht="30" customHeight="1">
      <c r="A114" s="4">
        <v>112</v>
      </c>
      <c r="B114" s="5" t="str">
        <f>"钟新新"</f>
        <v>钟新新</v>
      </c>
      <c r="C114" s="4" t="s">
        <v>117</v>
      </c>
      <c r="D114" s="4">
        <v>57.1</v>
      </c>
      <c r="E114" s="4"/>
      <c r="L114" s="6"/>
      <c r="M114" s="6"/>
    </row>
    <row r="115" spans="1:13" ht="30" customHeight="1">
      <c r="A115" s="4">
        <v>113</v>
      </c>
      <c r="B115" s="5" t="str">
        <f>"赵丽坤"</f>
        <v>赵丽坤</v>
      </c>
      <c r="C115" s="4" t="s">
        <v>118</v>
      </c>
      <c r="D115" s="4">
        <v>0</v>
      </c>
      <c r="E115" s="3" t="s">
        <v>7</v>
      </c>
      <c r="L115" s="6"/>
      <c r="M115" s="6"/>
    </row>
    <row r="116" spans="1:13" ht="30" customHeight="1">
      <c r="A116" s="4">
        <v>114</v>
      </c>
      <c r="B116" s="5" t="str">
        <f>"高程美"</f>
        <v>高程美</v>
      </c>
      <c r="C116" s="4" t="s">
        <v>119</v>
      </c>
      <c r="D116" s="4">
        <v>63.7</v>
      </c>
      <c r="E116" s="4"/>
      <c r="L116" s="6"/>
      <c r="M116" s="6"/>
    </row>
    <row r="117" spans="1:13" ht="30" customHeight="1">
      <c r="A117" s="4">
        <v>115</v>
      </c>
      <c r="B117" s="5" t="str">
        <f>"黄国敏"</f>
        <v>黄国敏</v>
      </c>
      <c r="C117" s="4" t="s">
        <v>120</v>
      </c>
      <c r="D117" s="4">
        <v>0</v>
      </c>
      <c r="E117" s="3" t="s">
        <v>7</v>
      </c>
      <c r="L117" s="6"/>
      <c r="M117" s="6"/>
    </row>
    <row r="118" spans="1:13" ht="30" customHeight="1">
      <c r="A118" s="4">
        <v>116</v>
      </c>
      <c r="B118" s="5" t="str">
        <f>"徐婉卿"</f>
        <v>徐婉卿</v>
      </c>
      <c r="C118" s="4" t="s">
        <v>121</v>
      </c>
      <c r="D118" s="4">
        <v>0</v>
      </c>
      <c r="E118" s="3" t="s">
        <v>7</v>
      </c>
      <c r="L118" s="6"/>
      <c r="M118" s="6"/>
    </row>
    <row r="119" spans="1:13" ht="30" customHeight="1">
      <c r="A119" s="4">
        <v>117</v>
      </c>
      <c r="B119" s="5" t="str">
        <f>"王锡燕"</f>
        <v>王锡燕</v>
      </c>
      <c r="C119" s="4" t="s">
        <v>122</v>
      </c>
      <c r="D119" s="4">
        <v>0</v>
      </c>
      <c r="E119" s="3" t="s">
        <v>7</v>
      </c>
      <c r="L119" s="6"/>
      <c r="M119" s="6"/>
    </row>
    <row r="120" spans="1:13" ht="30" customHeight="1">
      <c r="A120" s="4">
        <v>118</v>
      </c>
      <c r="B120" s="5" t="str">
        <f>"符陈蓉"</f>
        <v>符陈蓉</v>
      </c>
      <c r="C120" s="4" t="s">
        <v>123</v>
      </c>
      <c r="D120" s="4">
        <v>66.8</v>
      </c>
      <c r="E120" s="4"/>
      <c r="L120" s="6"/>
      <c r="M120" s="6"/>
    </row>
    <row r="121" spans="1:13" ht="30" customHeight="1">
      <c r="A121" s="4">
        <v>119</v>
      </c>
      <c r="B121" s="5" t="str">
        <f>"陈锦婷"</f>
        <v>陈锦婷</v>
      </c>
      <c r="C121" s="4" t="s">
        <v>124</v>
      </c>
      <c r="D121" s="4">
        <v>0</v>
      </c>
      <c r="E121" s="3" t="s">
        <v>7</v>
      </c>
      <c r="L121" s="6"/>
      <c r="M121" s="6"/>
    </row>
    <row r="122" spans="1:13" ht="30" customHeight="1">
      <c r="A122" s="4">
        <v>120</v>
      </c>
      <c r="B122" s="5" t="str">
        <f>"符英德"</f>
        <v>符英德</v>
      </c>
      <c r="C122" s="4" t="s">
        <v>125</v>
      </c>
      <c r="D122" s="4">
        <v>48.2</v>
      </c>
      <c r="E122" s="4"/>
      <c r="L122" s="6"/>
      <c r="M122" s="6"/>
    </row>
    <row r="123" spans="1:13" ht="30" customHeight="1">
      <c r="A123" s="4">
        <v>150</v>
      </c>
      <c r="B123" s="5" t="str">
        <f>"刘红梦"</f>
        <v>刘红梦</v>
      </c>
      <c r="C123" s="4" t="s">
        <v>126</v>
      </c>
      <c r="D123" s="4">
        <v>0</v>
      </c>
      <c r="E123" s="3" t="s">
        <v>7</v>
      </c>
      <c r="L123" s="6"/>
      <c r="M123" s="6"/>
    </row>
    <row r="124" spans="1:13" ht="30" customHeight="1">
      <c r="A124" s="4">
        <v>149</v>
      </c>
      <c r="B124" s="5" t="str">
        <f>"郭育楠"</f>
        <v>郭育楠</v>
      </c>
      <c r="C124" s="4" t="s">
        <v>127</v>
      </c>
      <c r="D124" s="4">
        <v>53.1</v>
      </c>
      <c r="E124" s="4"/>
      <c r="L124" s="6"/>
      <c r="M124" s="6"/>
    </row>
    <row r="125" spans="1:13" ht="30" customHeight="1">
      <c r="A125" s="4">
        <v>148</v>
      </c>
      <c r="B125" s="5" t="str">
        <f>"吴晓薇"</f>
        <v>吴晓薇</v>
      </c>
      <c r="C125" s="4" t="s">
        <v>128</v>
      </c>
      <c r="D125" s="4">
        <v>0</v>
      </c>
      <c r="E125" s="3" t="s">
        <v>7</v>
      </c>
      <c r="L125" s="6"/>
      <c r="M125" s="6"/>
    </row>
    <row r="126" spans="1:13" ht="30" customHeight="1">
      <c r="A126" s="4">
        <v>147</v>
      </c>
      <c r="B126" s="5" t="str">
        <f>"王雅"</f>
        <v>王雅</v>
      </c>
      <c r="C126" s="4" t="s">
        <v>129</v>
      </c>
      <c r="D126" s="4">
        <v>0</v>
      </c>
      <c r="E126" s="3" t="s">
        <v>7</v>
      </c>
      <c r="L126" s="6"/>
      <c r="M126" s="6"/>
    </row>
    <row r="127" spans="1:13" ht="30" customHeight="1">
      <c r="A127" s="4">
        <v>146</v>
      </c>
      <c r="B127" s="5" t="str">
        <f>"陈剑兰"</f>
        <v>陈剑兰</v>
      </c>
      <c r="C127" s="4" t="s">
        <v>130</v>
      </c>
      <c r="D127" s="4">
        <v>53.6</v>
      </c>
      <c r="E127" s="4"/>
      <c r="L127" s="6"/>
      <c r="M127" s="6"/>
    </row>
    <row r="128" spans="1:13" ht="30" customHeight="1">
      <c r="A128" s="4">
        <v>145</v>
      </c>
      <c r="B128" s="5" t="str">
        <f>"文诗欣"</f>
        <v>文诗欣</v>
      </c>
      <c r="C128" s="4" t="s">
        <v>131</v>
      </c>
      <c r="D128" s="4">
        <v>0</v>
      </c>
      <c r="E128" s="3" t="s">
        <v>7</v>
      </c>
      <c r="L128" s="6"/>
      <c r="M128" s="6"/>
    </row>
    <row r="129" spans="1:13" ht="30" customHeight="1">
      <c r="A129" s="4">
        <v>144</v>
      </c>
      <c r="B129" s="5" t="str">
        <f>"陈子妍"</f>
        <v>陈子妍</v>
      </c>
      <c r="C129" s="4" t="s">
        <v>132</v>
      </c>
      <c r="D129" s="4">
        <v>57.4</v>
      </c>
      <c r="E129" s="4"/>
      <c r="L129" s="6"/>
      <c r="M129" s="6"/>
    </row>
    <row r="130" spans="1:13" ht="30" customHeight="1">
      <c r="A130" s="4">
        <v>143</v>
      </c>
      <c r="B130" s="5" t="str">
        <f>"唐传俐"</f>
        <v>唐传俐</v>
      </c>
      <c r="C130" s="4" t="s">
        <v>133</v>
      </c>
      <c r="D130" s="4">
        <v>0</v>
      </c>
      <c r="E130" s="3" t="s">
        <v>7</v>
      </c>
      <c r="L130" s="6"/>
      <c r="M130" s="6"/>
    </row>
    <row r="131" spans="1:13" ht="30" customHeight="1">
      <c r="A131" s="4">
        <v>142</v>
      </c>
      <c r="B131" s="5" t="str">
        <f>"张子婷"</f>
        <v>张子婷</v>
      </c>
      <c r="C131" s="4" t="s">
        <v>134</v>
      </c>
      <c r="D131" s="4">
        <v>55.4</v>
      </c>
      <c r="E131" s="4"/>
      <c r="L131" s="6"/>
      <c r="M131" s="6"/>
    </row>
    <row r="132" spans="1:13" ht="30" customHeight="1">
      <c r="A132" s="4">
        <v>141</v>
      </c>
      <c r="B132" s="5" t="str">
        <f>"赵日茹"</f>
        <v>赵日茹</v>
      </c>
      <c r="C132" s="4" t="s">
        <v>135</v>
      </c>
      <c r="D132" s="4">
        <v>0</v>
      </c>
      <c r="E132" s="3" t="s">
        <v>7</v>
      </c>
      <c r="L132" s="6"/>
      <c r="M132" s="6"/>
    </row>
    <row r="133" spans="1:13" ht="30" customHeight="1">
      <c r="A133" s="4">
        <v>140</v>
      </c>
      <c r="B133" s="5" t="str">
        <f>"卢玉慧"</f>
        <v>卢玉慧</v>
      </c>
      <c r="C133" s="4" t="s">
        <v>136</v>
      </c>
      <c r="D133" s="4">
        <v>0</v>
      </c>
      <c r="E133" s="3" t="s">
        <v>7</v>
      </c>
      <c r="L133" s="6"/>
      <c r="M133" s="6"/>
    </row>
    <row r="134" spans="1:13" s="2" customFormat="1" ht="30" customHeight="1">
      <c r="A134" s="4">
        <v>139</v>
      </c>
      <c r="B134" s="5" t="str">
        <f>"王现"</f>
        <v>王现</v>
      </c>
      <c r="C134" s="4" t="s">
        <v>137</v>
      </c>
      <c r="D134" s="4">
        <v>53.3</v>
      </c>
      <c r="E134" s="4"/>
      <c r="L134" s="6"/>
      <c r="M134" s="6"/>
    </row>
    <row r="135" spans="1:13" ht="30" customHeight="1">
      <c r="A135" s="4">
        <v>138</v>
      </c>
      <c r="B135" s="5" t="str">
        <f>"龚智喃"</f>
        <v>龚智喃</v>
      </c>
      <c r="C135" s="4" t="s">
        <v>138</v>
      </c>
      <c r="D135" s="4">
        <v>0</v>
      </c>
      <c r="E135" s="3" t="s">
        <v>7</v>
      </c>
      <c r="L135" s="6"/>
      <c r="M135" s="6"/>
    </row>
    <row r="136" spans="1:13" ht="30" customHeight="1">
      <c r="A136" s="4">
        <v>137</v>
      </c>
      <c r="B136" s="5" t="str">
        <f>"庄子伦"</f>
        <v>庄子伦</v>
      </c>
      <c r="C136" s="4" t="s">
        <v>139</v>
      </c>
      <c r="D136" s="4">
        <v>52.6</v>
      </c>
      <c r="E136" s="4"/>
      <c r="L136" s="6"/>
      <c r="M136" s="6"/>
    </row>
    <row r="137" spans="1:13" ht="30" customHeight="1">
      <c r="A137" s="4">
        <v>136</v>
      </c>
      <c r="B137" s="5" t="str">
        <f>"古子英"</f>
        <v>古子英</v>
      </c>
      <c r="C137" s="4" t="s">
        <v>140</v>
      </c>
      <c r="D137" s="4">
        <v>0</v>
      </c>
      <c r="E137" s="3" t="s">
        <v>7</v>
      </c>
      <c r="L137" s="6"/>
      <c r="M137" s="6"/>
    </row>
    <row r="138" spans="1:13" ht="30" customHeight="1">
      <c r="A138" s="4">
        <v>135</v>
      </c>
      <c r="B138" s="5" t="str">
        <f>"张光芬"</f>
        <v>张光芬</v>
      </c>
      <c r="C138" s="4" t="s">
        <v>141</v>
      </c>
      <c r="D138" s="4">
        <v>0</v>
      </c>
      <c r="E138" s="3" t="s">
        <v>7</v>
      </c>
      <c r="L138" s="6"/>
      <c r="M138" s="6"/>
    </row>
    <row r="139" spans="1:13" ht="30" customHeight="1">
      <c r="A139" s="4">
        <v>134</v>
      </c>
      <c r="B139" s="5" t="str">
        <f>"王燕美"</f>
        <v>王燕美</v>
      </c>
      <c r="C139" s="4" t="s">
        <v>142</v>
      </c>
      <c r="D139" s="4">
        <v>0</v>
      </c>
      <c r="E139" s="3" t="s">
        <v>7</v>
      </c>
      <c r="L139" s="6"/>
      <c r="M139" s="6"/>
    </row>
    <row r="140" spans="1:13" ht="30" customHeight="1">
      <c r="A140" s="4">
        <v>133</v>
      </c>
      <c r="B140" s="5" t="str">
        <f>"李世菊"</f>
        <v>李世菊</v>
      </c>
      <c r="C140" s="4" t="s">
        <v>143</v>
      </c>
      <c r="D140" s="4">
        <v>0</v>
      </c>
      <c r="E140" s="3" t="s">
        <v>7</v>
      </c>
      <c r="L140" s="6"/>
      <c r="M140" s="6"/>
    </row>
    <row r="141" spans="1:13" ht="30" customHeight="1">
      <c r="A141" s="4">
        <v>132</v>
      </c>
      <c r="B141" s="5" t="str">
        <f>"符慧接"</f>
        <v>符慧接</v>
      </c>
      <c r="C141" s="4" t="s">
        <v>144</v>
      </c>
      <c r="D141" s="4">
        <v>56</v>
      </c>
      <c r="E141" s="4"/>
      <c r="L141" s="6"/>
      <c r="M141" s="6"/>
    </row>
    <row r="142" spans="1:13" ht="30" customHeight="1">
      <c r="A142" s="4">
        <v>131</v>
      </c>
      <c r="B142" s="5" t="str">
        <f>"符月够"</f>
        <v>符月够</v>
      </c>
      <c r="C142" s="4" t="s">
        <v>145</v>
      </c>
      <c r="D142" s="4">
        <v>0</v>
      </c>
      <c r="E142" s="3" t="s">
        <v>7</v>
      </c>
      <c r="L142" s="6"/>
      <c r="M142" s="6"/>
    </row>
    <row r="143" spans="1:13" ht="30" customHeight="1">
      <c r="A143" s="4">
        <v>130</v>
      </c>
      <c r="B143" s="5" t="str">
        <f>"陆青雯"</f>
        <v>陆青雯</v>
      </c>
      <c r="C143" s="4" t="s">
        <v>146</v>
      </c>
      <c r="D143" s="4">
        <v>0</v>
      </c>
      <c r="E143" s="3" t="s">
        <v>7</v>
      </c>
      <c r="L143" s="6"/>
      <c r="M143" s="6"/>
    </row>
    <row r="144" spans="1:13" ht="30" customHeight="1">
      <c r="A144" s="4">
        <v>129</v>
      </c>
      <c r="B144" s="5" t="str">
        <f>"钟欢利"</f>
        <v>钟欢利</v>
      </c>
      <c r="C144" s="4" t="s">
        <v>147</v>
      </c>
      <c r="D144" s="4">
        <v>49.8</v>
      </c>
      <c r="E144" s="4"/>
      <c r="L144" s="6"/>
      <c r="M144" s="6"/>
    </row>
    <row r="145" spans="1:13" ht="30" customHeight="1">
      <c r="A145" s="4">
        <v>128</v>
      </c>
      <c r="B145" s="5" t="str">
        <f>"卢小燕"</f>
        <v>卢小燕</v>
      </c>
      <c r="C145" s="4" t="s">
        <v>148</v>
      </c>
      <c r="D145" s="4">
        <v>51.8</v>
      </c>
      <c r="E145" s="4"/>
      <c r="L145" s="6"/>
      <c r="M145" s="6"/>
    </row>
    <row r="146" spans="1:13" ht="30" customHeight="1">
      <c r="A146" s="4">
        <v>127</v>
      </c>
      <c r="B146" s="5" t="str">
        <f>"张丹蝶"</f>
        <v>张丹蝶</v>
      </c>
      <c r="C146" s="4" t="s">
        <v>149</v>
      </c>
      <c r="D146" s="4">
        <v>0</v>
      </c>
      <c r="E146" s="3" t="s">
        <v>7</v>
      </c>
      <c r="L146" s="6"/>
      <c r="M146" s="6"/>
    </row>
    <row r="147" spans="1:13" ht="30" customHeight="1">
      <c r="A147" s="4">
        <v>126</v>
      </c>
      <c r="B147" s="5" t="str">
        <f>"吉夏蕾"</f>
        <v>吉夏蕾</v>
      </c>
      <c r="C147" s="4" t="s">
        <v>150</v>
      </c>
      <c r="D147" s="4">
        <v>48.9</v>
      </c>
      <c r="E147" s="4"/>
      <c r="L147" s="6"/>
      <c r="M147" s="6"/>
    </row>
    <row r="148" spans="1:13" ht="30" customHeight="1">
      <c r="A148" s="4">
        <v>125</v>
      </c>
      <c r="B148" s="5" t="str">
        <f>"麦文秋"</f>
        <v>麦文秋</v>
      </c>
      <c r="C148" s="4" t="s">
        <v>151</v>
      </c>
      <c r="D148" s="4">
        <v>0</v>
      </c>
      <c r="E148" s="3" t="s">
        <v>7</v>
      </c>
      <c r="L148" s="6"/>
      <c r="M148" s="6"/>
    </row>
    <row r="149" spans="1:13" ht="30" customHeight="1">
      <c r="A149" s="4">
        <v>124</v>
      </c>
      <c r="B149" s="5" t="str">
        <f>"林宏丹"</f>
        <v>林宏丹</v>
      </c>
      <c r="C149" s="4" t="s">
        <v>152</v>
      </c>
      <c r="D149" s="4">
        <v>0</v>
      </c>
      <c r="E149" s="3" t="s">
        <v>7</v>
      </c>
      <c r="L149" s="6"/>
      <c r="M149" s="6"/>
    </row>
    <row r="150" spans="1:13" ht="30" customHeight="1">
      <c r="A150" s="4">
        <v>123</v>
      </c>
      <c r="B150" s="5" t="str">
        <f>"陈心媛"</f>
        <v>陈心媛</v>
      </c>
      <c r="C150" s="4" t="s">
        <v>153</v>
      </c>
      <c r="D150" s="4">
        <v>0</v>
      </c>
      <c r="E150" s="3" t="s">
        <v>7</v>
      </c>
      <c r="L150" s="6"/>
      <c r="M150" s="6"/>
    </row>
    <row r="151" spans="1:13" ht="30" customHeight="1">
      <c r="A151" s="4">
        <v>122</v>
      </c>
      <c r="B151" s="5" t="str">
        <f>"文来招"</f>
        <v>文来招</v>
      </c>
      <c r="C151" s="4" t="s">
        <v>154</v>
      </c>
      <c r="D151" s="4">
        <v>55</v>
      </c>
      <c r="E151" s="4"/>
      <c r="L151" s="6"/>
      <c r="M151" s="6"/>
    </row>
    <row r="152" spans="1:13" ht="30" customHeight="1">
      <c r="A152" s="4">
        <v>121</v>
      </c>
      <c r="B152" s="5" t="str">
        <f>"符明香"</f>
        <v>符明香</v>
      </c>
      <c r="C152" s="4" t="s">
        <v>155</v>
      </c>
      <c r="D152" s="4">
        <v>0</v>
      </c>
      <c r="E152" s="3" t="s">
        <v>7</v>
      </c>
      <c r="L152" s="6"/>
      <c r="M152" s="6"/>
    </row>
    <row r="153" spans="1:15" ht="30" customHeight="1">
      <c r="A153" s="4">
        <v>151</v>
      </c>
      <c r="B153" s="5" t="str">
        <f>"符菊"</f>
        <v>符菊</v>
      </c>
      <c r="C153" s="4" t="s">
        <v>156</v>
      </c>
      <c r="D153" s="4">
        <v>0</v>
      </c>
      <c r="E153" s="3" t="s">
        <v>7</v>
      </c>
      <c r="L153" s="6"/>
      <c r="M153" s="6"/>
      <c r="N153" s="6"/>
      <c r="O153" s="6"/>
    </row>
    <row r="154" spans="1:15" ht="30" customHeight="1">
      <c r="A154" s="4">
        <v>152</v>
      </c>
      <c r="B154" s="5" t="str">
        <f>"张生丽"</f>
        <v>张生丽</v>
      </c>
      <c r="C154" s="4" t="s">
        <v>157</v>
      </c>
      <c r="D154" s="4">
        <v>0</v>
      </c>
      <c r="E154" s="3" t="s">
        <v>7</v>
      </c>
      <c r="L154" s="6"/>
      <c r="M154" s="6"/>
      <c r="N154" s="6"/>
      <c r="O154" s="6"/>
    </row>
    <row r="155" spans="1:15" ht="30" customHeight="1">
      <c r="A155" s="4">
        <v>153</v>
      </c>
      <c r="B155" s="5" t="str">
        <f>"符俏"</f>
        <v>符俏</v>
      </c>
      <c r="C155" s="4" t="s">
        <v>158</v>
      </c>
      <c r="D155" s="4">
        <v>0</v>
      </c>
      <c r="E155" s="3" t="s">
        <v>7</v>
      </c>
      <c r="L155" s="6"/>
      <c r="M155" s="6"/>
      <c r="N155" s="6"/>
      <c r="O155" s="6"/>
    </row>
    <row r="156" spans="1:15" ht="30" customHeight="1">
      <c r="A156" s="4">
        <v>154</v>
      </c>
      <c r="B156" s="5" t="str">
        <f>"曾祥芳"</f>
        <v>曾祥芳</v>
      </c>
      <c r="C156" s="4" t="s">
        <v>159</v>
      </c>
      <c r="D156" s="4">
        <v>0</v>
      </c>
      <c r="E156" s="3" t="s">
        <v>7</v>
      </c>
      <c r="L156" s="6"/>
      <c r="M156" s="6"/>
      <c r="N156" s="6"/>
      <c r="O156" s="6"/>
    </row>
    <row r="157" spans="1:15" ht="30" customHeight="1">
      <c r="A157" s="4">
        <v>155</v>
      </c>
      <c r="B157" s="5" t="str">
        <f>"赵霞梅"</f>
        <v>赵霞梅</v>
      </c>
      <c r="C157" s="4" t="s">
        <v>160</v>
      </c>
      <c r="D157" s="4">
        <v>0</v>
      </c>
      <c r="E157" s="3" t="s">
        <v>7</v>
      </c>
      <c r="L157" s="6"/>
      <c r="M157" s="6"/>
      <c r="N157" s="6"/>
      <c r="O157" s="6"/>
    </row>
    <row r="158" spans="1:15" ht="30" customHeight="1">
      <c r="A158" s="4">
        <v>156</v>
      </c>
      <c r="B158" s="5" t="str">
        <f>"李吉金"</f>
        <v>李吉金</v>
      </c>
      <c r="C158" s="4" t="s">
        <v>161</v>
      </c>
      <c r="D158" s="4">
        <v>55.5</v>
      </c>
      <c r="E158" s="4"/>
      <c r="L158" s="6"/>
      <c r="M158" s="6"/>
      <c r="N158" s="6"/>
      <c r="O158" s="6"/>
    </row>
    <row r="159" spans="1:15" ht="30" customHeight="1">
      <c r="A159" s="4">
        <v>157</v>
      </c>
      <c r="B159" s="5" t="str">
        <f>"文晓芳"</f>
        <v>文晓芳</v>
      </c>
      <c r="C159" s="4" t="s">
        <v>162</v>
      </c>
      <c r="D159" s="4">
        <v>51.4</v>
      </c>
      <c r="E159" s="4"/>
      <c r="L159" s="6"/>
      <c r="M159" s="6"/>
      <c r="N159" s="6"/>
      <c r="O159" s="6"/>
    </row>
    <row r="160" spans="1:15" ht="30" customHeight="1">
      <c r="A160" s="4">
        <v>158</v>
      </c>
      <c r="B160" s="5" t="str">
        <f>"张海玲"</f>
        <v>张海玲</v>
      </c>
      <c r="C160" s="4" t="s">
        <v>163</v>
      </c>
      <c r="D160" s="4">
        <v>0</v>
      </c>
      <c r="E160" s="3" t="s">
        <v>7</v>
      </c>
      <c r="L160" s="6"/>
      <c r="M160" s="6"/>
      <c r="N160" s="6"/>
      <c r="O160" s="6"/>
    </row>
    <row r="161" spans="1:15" ht="30" customHeight="1">
      <c r="A161" s="4">
        <v>159</v>
      </c>
      <c r="B161" s="5" t="str">
        <f>"黄志金"</f>
        <v>黄志金</v>
      </c>
      <c r="C161" s="4" t="s">
        <v>164</v>
      </c>
      <c r="D161" s="4">
        <v>0</v>
      </c>
      <c r="E161" s="3" t="s">
        <v>7</v>
      </c>
      <c r="L161" s="6"/>
      <c r="M161" s="6"/>
      <c r="N161" s="6"/>
      <c r="O161" s="6"/>
    </row>
    <row r="162" spans="1:15" ht="30" customHeight="1">
      <c r="A162" s="4">
        <v>161</v>
      </c>
      <c r="B162" s="5" t="str">
        <f>"符永舰"</f>
        <v>符永舰</v>
      </c>
      <c r="C162" s="4" t="s">
        <v>165</v>
      </c>
      <c r="D162" s="4">
        <v>0</v>
      </c>
      <c r="E162" s="3" t="s">
        <v>7</v>
      </c>
      <c r="L162" s="6"/>
      <c r="M162" s="6"/>
      <c r="N162" s="6"/>
      <c r="O162" s="6"/>
    </row>
    <row r="163" spans="1:15" ht="30" customHeight="1">
      <c r="A163" s="4">
        <v>160</v>
      </c>
      <c r="B163" s="5" t="str">
        <f>"文春娥"</f>
        <v>文春娥</v>
      </c>
      <c r="C163" s="4" t="s">
        <v>166</v>
      </c>
      <c r="D163" s="4">
        <v>54</v>
      </c>
      <c r="E163" s="4"/>
      <c r="L163" s="6"/>
      <c r="M163" s="6"/>
      <c r="N163" s="6"/>
      <c r="O163" s="6"/>
    </row>
    <row r="164" spans="1:15" ht="30" customHeight="1">
      <c r="A164" s="4">
        <v>162</v>
      </c>
      <c r="B164" s="5" t="str">
        <f>"钟小珍"</f>
        <v>钟小珍</v>
      </c>
      <c r="C164" s="4" t="s">
        <v>167</v>
      </c>
      <c r="D164" s="4">
        <v>53.8</v>
      </c>
      <c r="E164" s="4"/>
      <c r="L164" s="6"/>
      <c r="M164" s="6"/>
      <c r="N164" s="6"/>
      <c r="O164" s="6"/>
    </row>
    <row r="165" spans="1:15" ht="30" customHeight="1">
      <c r="A165" s="4">
        <v>163</v>
      </c>
      <c r="B165" s="5" t="str">
        <f>"符慧转"</f>
        <v>符慧转</v>
      </c>
      <c r="C165" s="4" t="s">
        <v>168</v>
      </c>
      <c r="D165" s="4">
        <v>0</v>
      </c>
      <c r="E165" s="3" t="s">
        <v>7</v>
      </c>
      <c r="L165" s="6"/>
      <c r="M165" s="6"/>
      <c r="N165" s="6"/>
      <c r="O165" s="6"/>
    </row>
    <row r="166" spans="1:15" ht="30" customHeight="1">
      <c r="A166" s="4">
        <v>164</v>
      </c>
      <c r="B166" s="5" t="str">
        <f>"苏关丽"</f>
        <v>苏关丽</v>
      </c>
      <c r="C166" s="4" t="s">
        <v>169</v>
      </c>
      <c r="D166" s="4">
        <v>44.4</v>
      </c>
      <c r="E166" s="4"/>
      <c r="L166" s="6"/>
      <c r="M166" s="6"/>
      <c r="N166" s="6"/>
      <c r="O166" s="6"/>
    </row>
    <row r="167" spans="1:15" ht="30" customHeight="1">
      <c r="A167" s="4">
        <v>165</v>
      </c>
      <c r="B167" s="5" t="str">
        <f>"王丽琴"</f>
        <v>王丽琴</v>
      </c>
      <c r="C167" s="4" t="s">
        <v>170</v>
      </c>
      <c r="D167" s="4">
        <v>56.7</v>
      </c>
      <c r="E167" s="4"/>
      <c r="M167" s="6"/>
      <c r="N167" s="6"/>
      <c r="O167" s="6"/>
    </row>
  </sheetData>
  <sheetProtection/>
  <autoFilter ref="A2:E167"/>
  <mergeCells count="1">
    <mergeCell ref="A1:E1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2019-02-26T02:41:02Z</dcterms:created>
  <dcterms:modified xsi:type="dcterms:W3CDTF">2019-02-26T08:34:13Z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