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2" sheetId="2" r:id="rId1"/>
    <sheet name="Sheet3" sheetId="3" r:id="rId2"/>
  </sheets>
  <definedNames>
    <definedName name="_xlnm._FilterDatabase" localSheetId="0" hidden="1">Sheet2!$A$2:$V$2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<sst xmlns="http://schemas.openxmlformats.org/spreadsheetml/2006/main" count="126" uniqueCount="64">
  <si>
    <t>东方市2024年第四季度芒果重大灾害保险承保明细</t>
  </si>
  <si>
    <t>序号</t>
  </si>
  <si>
    <t>乡镇</t>
  </si>
  <si>
    <t>种植地点</t>
  </si>
  <si>
    <t>被保险人</t>
  </si>
  <si>
    <t>保单号</t>
  </si>
  <si>
    <t>承包合同（亩）</t>
  </si>
  <si>
    <t>承保面积（亩）</t>
  </si>
  <si>
    <t>承保株数（株）</t>
  </si>
  <si>
    <t>总保费（元）</t>
  </si>
  <si>
    <t>起保日期</t>
  </si>
  <si>
    <t>终止日期</t>
  </si>
  <si>
    <t>中央财政补贴比例30% （元）</t>
  </si>
  <si>
    <t>省级财政补贴比例25% （元）</t>
  </si>
  <si>
    <t>市县财政补贴比例10% （元）</t>
  </si>
  <si>
    <t>农户自缴保费比例35% （元）</t>
  </si>
  <si>
    <t>中央、省、市补贴保费合计</t>
  </si>
  <si>
    <t>感城镇</t>
  </si>
  <si>
    <t>公爱农场十五队</t>
  </si>
  <si>
    <t>王禹厶</t>
  </si>
  <si>
    <t>AHANDFH97624Q050324K</t>
  </si>
  <si>
    <t>2024-10-01</t>
  </si>
  <si>
    <t>2025-09-30</t>
  </si>
  <si>
    <t>八所镇</t>
  </si>
  <si>
    <t>老欧村</t>
  </si>
  <si>
    <t>刘正玲</t>
  </si>
  <si>
    <t>AHANDFH97624Q050325T</t>
  </si>
  <si>
    <t>AHANDFH97624Q050326C</t>
  </si>
  <si>
    <t>AHANDFH97624Q050327M</t>
  </si>
  <si>
    <t>AHANDFH97624Q050328V</t>
  </si>
  <si>
    <t>李孝东</t>
  </si>
  <si>
    <t>AHANDFH97624Q050329E</t>
  </si>
  <si>
    <t>AHANDFH97624Q050330H</t>
  </si>
  <si>
    <t>AHANDFH97624Q050331X</t>
  </si>
  <si>
    <t>李章铤</t>
  </si>
  <si>
    <t>AHANDFH97624Q050332M</t>
  </si>
  <si>
    <t>爱农场六队</t>
  </si>
  <si>
    <t>肖诗耀</t>
  </si>
  <si>
    <t>AHANDFH97624Q050333P</t>
  </si>
  <si>
    <t>李章财</t>
  </si>
  <si>
    <t>AHANDFH97624Q050334E</t>
  </si>
  <si>
    <t>AHANDFH97624Q050335U</t>
  </si>
  <si>
    <t>AHANDFH97624Q050336J</t>
  </si>
  <si>
    <t>公爱农场十三队</t>
  </si>
  <si>
    <t>黄家辉</t>
  </si>
  <si>
    <t>AHANDFH97624Q050337Z</t>
  </si>
  <si>
    <t>2024-10-09</t>
  </si>
  <si>
    <t>2025-10-08</t>
  </si>
  <si>
    <t>上名山村</t>
  </si>
  <si>
    <t>黄良文</t>
  </si>
  <si>
    <t>AHANDFH97624Q050338O</t>
  </si>
  <si>
    <t>2024-10-24</t>
  </si>
  <si>
    <t>2025-10-23</t>
  </si>
  <si>
    <t>板桥镇</t>
  </si>
  <si>
    <t>后壁村</t>
  </si>
  <si>
    <t>陈迁文</t>
  </si>
  <si>
    <t>AHANDFH97624Q050339E</t>
  </si>
  <si>
    <t>2024-10-25</t>
  </si>
  <si>
    <t>2025-10-24</t>
  </si>
  <si>
    <t>陀兴水库</t>
  </si>
  <si>
    <t>唐亚香</t>
  </si>
  <si>
    <t>AHANDFH97624Q050340L</t>
  </si>
  <si>
    <t>AHANDFH97624Q050341A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</si>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</sst>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);[Red]\(0\)"/>
    <numFmt numFmtId="178" formatCode="0_ "/>
    <numFmt numFmtId="179" formatCode="0.00_);[Red]\(0.00\)"/>
  </numFmts>
  <fonts count="29">
    <font>
      <sz val="11"/>
      <color theme="1"/>
      <name val="宋体"/>
      <charset val="134"/>
      <scheme val="minor"/>
    </font>
    <font>
      <sz val="24"/>
      <name val="黑体"/>
      <charset val="134"/>
    </font>
    <font>
      <b/>
      <sz val="10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22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4" fontId="1" fillId="0" borderId="0" xfId="0" applyNumberFormat="1" applyFont="1">
      <alignment vertical="center"/>
    </xf>
    <xf numFmtId="14" fontId="3" fillId="0" borderId="0" xfId="0" applyNumberFormat="1" applyFont="1" applyFill="1" applyAlignment="1">
      <alignment vertical="center" wrapText="1"/>
    </xf>
    <xf numFmtId="14" fontId="3" fillId="0" borderId="0" xfId="0" applyNumberFormat="1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2 23" xfId="50"/>
    <cellStyle name="常规 2 2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22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.75" defaultRowHeight="12"/>
  <cols>
    <col min="1" max="1" width="7.625" style="5" customWidth="1"/>
    <col min="2" max="2" width="10.5" style="5" customWidth="1"/>
    <col min="3" max="3" width="15.625" style="5" customWidth="1"/>
    <col min="4" max="4" width="14.75" style="5" customWidth="1"/>
    <col min="5" max="5" width="23.5" style="6" customWidth="1"/>
    <col min="6" max="6" width="12.375" style="7" customWidth="1"/>
    <col min="7" max="7" width="9.625" style="8" customWidth="1"/>
    <col min="8" max="8" width="9.5" style="9" customWidth="1"/>
    <col min="9" max="9" width="11.375" style="8" customWidth="1"/>
    <col min="10" max="10" width="11.75" style="10" customWidth="1"/>
    <col min="11" max="11" width="12.25" style="10" customWidth="1"/>
    <col min="12" max="13" width="13.125" style="8" customWidth="1"/>
    <col min="14" max="14" width="14.75" style="11" customWidth="1"/>
    <col min="15" max="15" width="13.5" style="11" customWidth="1"/>
    <col min="16" max="16" width="15.5" style="11" customWidth="1"/>
    <col min="17" max="19" width="9.75" style="12"/>
    <col min="20" max="22" width="9.75" style="13"/>
    <col min="23" max="16384" width="9.75" style="12"/>
  </cols>
  <sheetData>
    <row r="1" s="1" customFormat="1" ht="48" customHeight="1" spans="1:22">
      <c r="A1" s="14" t="s">
        <v>0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29"/>
      <c r="M1" s="14"/>
      <c r="N1" s="14"/>
      <c r="O1" s="14"/>
      <c r="P1" s="14"/>
      <c r="T1" s="36"/>
      <c r="U1" s="36"/>
      <c r="V1" s="36"/>
    </row>
    <row r="2" s="2" customFormat="1" ht="57" customHeight="1" spans="1:16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30" t="s">
        <v>10</v>
      </c>
      <c r="K2" s="30" t="s">
        <v>11</v>
      </c>
      <c r="L2" s="18" t="s">
        <v>12</v>
      </c>
      <c r="M2" s="18" t="s">
        <v>13</v>
      </c>
      <c r="N2" s="31" t="s">
        <v>14</v>
      </c>
      <c r="O2" s="18" t="s">
        <v>15</v>
      </c>
      <c r="P2" s="31" t="s">
        <v>16</v>
      </c>
    </row>
    <row r="3" s="3" customFormat="1" ht="21" customHeight="1" spans="1:22">
      <c r="A3" s="19">
        <v>1</v>
      </c>
      <c r="B3" s="20" t="s">
        <v>17</v>
      </c>
      <c r="C3" s="20" t="s">
        <v>18</v>
      </c>
      <c r="D3" s="20" t="s">
        <v>19</v>
      </c>
      <c r="E3" s="21" t="s">
        <v>20</v>
      </c>
      <c r="F3" s="19">
        <v>25.2</v>
      </c>
      <c r="G3" s="19">
        <v>25.2</v>
      </c>
      <c r="H3" s="22">
        <v>1080</v>
      </c>
      <c r="I3" s="19">
        <v>16848</v>
      </c>
      <c r="J3" s="32" t="s">
        <v>21</v>
      </c>
      <c r="K3" s="32" t="s">
        <v>22</v>
      </c>
      <c r="L3" s="19">
        <f>I3*0.3</f>
        <v>5054.4</v>
      </c>
      <c r="M3" s="19">
        <f>I3*0.25</f>
        <v>4212</v>
      </c>
      <c r="N3" s="19">
        <f>I3*0.1</f>
        <v>1684.8</v>
      </c>
      <c r="O3" s="19">
        <f>I3*0.35</f>
        <v>5896.8</v>
      </c>
      <c r="P3" s="33">
        <f>L3+M3+N3</f>
        <v>10951.2</v>
      </c>
      <c r="T3" s="37"/>
      <c r="U3" s="37"/>
      <c r="V3" s="37"/>
    </row>
    <row r="4" s="4" customFormat="1" ht="21" customHeight="1" spans="1:22">
      <c r="A4" s="19">
        <v>2</v>
      </c>
      <c r="B4" s="20" t="s">
        <v>23</v>
      </c>
      <c r="C4" s="20" t="s">
        <v>24</v>
      </c>
      <c r="D4" s="19" t="s">
        <v>25</v>
      </c>
      <c r="E4" s="19" t="s">
        <v>26</v>
      </c>
      <c r="F4" s="19">
        <v>67</v>
      </c>
      <c r="G4" s="19">
        <v>67</v>
      </c>
      <c r="H4" s="22">
        <v>2900</v>
      </c>
      <c r="I4" s="19">
        <v>45240</v>
      </c>
      <c r="J4" s="32" t="s">
        <v>21</v>
      </c>
      <c r="K4" s="32" t="s">
        <v>22</v>
      </c>
      <c r="L4" s="19">
        <f t="shared" ref="L4:L20" si="0">I4*0.3</f>
        <v>13572</v>
      </c>
      <c r="M4" s="19">
        <f t="shared" ref="M4:M20" si="1">I4*0.25</f>
        <v>11310</v>
      </c>
      <c r="N4" s="19">
        <f t="shared" ref="N4:N20" si="2">I4*0.1</f>
        <v>4524</v>
      </c>
      <c r="O4" s="19">
        <f t="shared" ref="O4:O20" si="3">I4*0.35</f>
        <v>15834</v>
      </c>
      <c r="P4" s="33">
        <f t="shared" ref="P4:P20" si="4">L4+M4+N4</f>
        <v>29406</v>
      </c>
      <c r="T4" s="38"/>
      <c r="U4" s="38"/>
      <c r="V4" s="38"/>
    </row>
    <row r="5" s="4" customFormat="1" ht="21" customHeight="1" spans="1:22">
      <c r="A5" s="19">
        <v>3</v>
      </c>
      <c r="B5" s="20" t="s">
        <v>23</v>
      </c>
      <c r="C5" s="20" t="s">
        <v>24</v>
      </c>
      <c r="D5" s="20" t="s">
        <v>25</v>
      </c>
      <c r="E5" s="20" t="s">
        <v>27</v>
      </c>
      <c r="F5" s="19">
        <v>106.8</v>
      </c>
      <c r="G5" s="19">
        <v>106.8</v>
      </c>
      <c r="H5" s="22">
        <v>4270</v>
      </c>
      <c r="I5" s="19">
        <v>66612</v>
      </c>
      <c r="J5" s="32" t="s">
        <v>21</v>
      </c>
      <c r="K5" s="32" t="s">
        <v>22</v>
      </c>
      <c r="L5" s="19">
        <f t="shared" si="0"/>
        <v>19983.6</v>
      </c>
      <c r="M5" s="19">
        <f t="shared" si="1"/>
        <v>16653</v>
      </c>
      <c r="N5" s="19">
        <f t="shared" si="2"/>
        <v>6661.2</v>
      </c>
      <c r="O5" s="19">
        <f t="shared" si="3"/>
        <v>23314.2</v>
      </c>
      <c r="P5" s="33">
        <f t="shared" si="4"/>
        <v>43297.8</v>
      </c>
      <c r="T5" s="38"/>
      <c r="U5" s="38"/>
      <c r="V5" s="38"/>
    </row>
    <row r="6" s="4" customFormat="1" ht="21" customHeight="1" spans="1:22">
      <c r="A6" s="19">
        <v>4</v>
      </c>
      <c r="B6" s="20" t="s">
        <v>23</v>
      </c>
      <c r="C6" s="20" t="s">
        <v>24</v>
      </c>
      <c r="D6" s="20" t="s">
        <v>25</v>
      </c>
      <c r="E6" s="20" t="s">
        <v>28</v>
      </c>
      <c r="F6" s="19">
        <v>78.6</v>
      </c>
      <c r="G6" s="19">
        <v>78.6</v>
      </c>
      <c r="H6" s="22">
        <v>3350</v>
      </c>
      <c r="I6" s="19">
        <v>52260</v>
      </c>
      <c r="J6" s="32" t="s">
        <v>21</v>
      </c>
      <c r="K6" s="32" t="s">
        <v>22</v>
      </c>
      <c r="L6" s="19">
        <f t="shared" si="0"/>
        <v>15678</v>
      </c>
      <c r="M6" s="19">
        <f t="shared" si="1"/>
        <v>13065</v>
      </c>
      <c r="N6" s="19">
        <f t="shared" si="2"/>
        <v>5226</v>
      </c>
      <c r="O6" s="19">
        <f t="shared" si="3"/>
        <v>18291</v>
      </c>
      <c r="P6" s="33">
        <f t="shared" si="4"/>
        <v>33969</v>
      </c>
      <c r="T6" s="38"/>
      <c r="U6" s="38"/>
      <c r="V6" s="38"/>
    </row>
    <row r="7" s="4" customFormat="1" ht="21" customHeight="1" spans="1:22">
      <c r="A7" s="19">
        <v>5</v>
      </c>
      <c r="B7" s="20" t="s">
        <v>23</v>
      </c>
      <c r="C7" s="20" t="s">
        <v>24</v>
      </c>
      <c r="D7" s="20" t="s">
        <v>25</v>
      </c>
      <c r="E7" s="20" t="s">
        <v>29</v>
      </c>
      <c r="F7" s="19">
        <v>99.2</v>
      </c>
      <c r="G7" s="19">
        <v>99.2</v>
      </c>
      <c r="H7" s="22">
        <v>4200</v>
      </c>
      <c r="I7" s="19">
        <v>65520</v>
      </c>
      <c r="J7" s="32" t="s">
        <v>21</v>
      </c>
      <c r="K7" s="32" t="s">
        <v>22</v>
      </c>
      <c r="L7" s="19">
        <f t="shared" si="0"/>
        <v>19656</v>
      </c>
      <c r="M7" s="19">
        <f t="shared" si="1"/>
        <v>16380</v>
      </c>
      <c r="N7" s="19">
        <f t="shared" si="2"/>
        <v>6552</v>
      </c>
      <c r="O7" s="19">
        <f t="shared" si="3"/>
        <v>22932</v>
      </c>
      <c r="P7" s="33">
        <f t="shared" si="4"/>
        <v>42588</v>
      </c>
      <c r="T7" s="38"/>
      <c r="U7" s="38"/>
      <c r="V7" s="38"/>
    </row>
    <row r="8" s="4" customFormat="1" ht="21" customHeight="1" spans="1:22">
      <c r="A8" s="19">
        <v>6</v>
      </c>
      <c r="B8" s="20" t="s">
        <v>23</v>
      </c>
      <c r="C8" s="20" t="s">
        <v>24</v>
      </c>
      <c r="D8" s="20" t="s">
        <v>30</v>
      </c>
      <c r="E8" s="20" t="s">
        <v>31</v>
      </c>
      <c r="F8" s="19">
        <v>110</v>
      </c>
      <c r="G8" s="19">
        <v>110</v>
      </c>
      <c r="H8" s="22">
        <v>4730</v>
      </c>
      <c r="I8" s="19">
        <v>73788</v>
      </c>
      <c r="J8" s="32" t="s">
        <v>21</v>
      </c>
      <c r="K8" s="32" t="s">
        <v>22</v>
      </c>
      <c r="L8" s="19">
        <f t="shared" si="0"/>
        <v>22136.4</v>
      </c>
      <c r="M8" s="19">
        <f t="shared" si="1"/>
        <v>18447</v>
      </c>
      <c r="N8" s="19">
        <f t="shared" si="2"/>
        <v>7378.8</v>
      </c>
      <c r="O8" s="19">
        <f t="shared" si="3"/>
        <v>25825.8</v>
      </c>
      <c r="P8" s="33">
        <f t="shared" si="4"/>
        <v>47962.2</v>
      </c>
      <c r="T8" s="38"/>
      <c r="U8" s="38"/>
      <c r="V8" s="38"/>
    </row>
    <row r="9" s="4" customFormat="1" ht="21" customHeight="1" spans="1:22">
      <c r="A9" s="19">
        <v>7</v>
      </c>
      <c r="B9" s="20" t="s">
        <v>23</v>
      </c>
      <c r="C9" s="20" t="s">
        <v>24</v>
      </c>
      <c r="D9" s="20" t="s">
        <v>30</v>
      </c>
      <c r="E9" s="20" t="s">
        <v>32</v>
      </c>
      <c r="F9" s="19">
        <v>75.84</v>
      </c>
      <c r="G9" s="19">
        <v>75.84</v>
      </c>
      <c r="H9" s="22">
        <v>3200</v>
      </c>
      <c r="I9" s="19">
        <v>49920</v>
      </c>
      <c r="J9" s="32" t="s">
        <v>21</v>
      </c>
      <c r="K9" s="32" t="s">
        <v>22</v>
      </c>
      <c r="L9" s="19">
        <f t="shared" si="0"/>
        <v>14976</v>
      </c>
      <c r="M9" s="19">
        <f t="shared" si="1"/>
        <v>12480</v>
      </c>
      <c r="N9" s="19">
        <f t="shared" si="2"/>
        <v>4992</v>
      </c>
      <c r="O9" s="19">
        <f t="shared" si="3"/>
        <v>17472</v>
      </c>
      <c r="P9" s="33">
        <f t="shared" si="4"/>
        <v>32448</v>
      </c>
      <c r="T9" s="38"/>
      <c r="U9" s="38"/>
      <c r="V9" s="38"/>
    </row>
    <row r="10" s="4" customFormat="1" ht="21" customHeight="1" spans="1:22">
      <c r="A10" s="19">
        <v>8</v>
      </c>
      <c r="B10" s="20" t="s">
        <v>23</v>
      </c>
      <c r="C10" s="20" t="s">
        <v>24</v>
      </c>
      <c r="D10" s="20" t="s">
        <v>30</v>
      </c>
      <c r="E10" s="20" t="s">
        <v>33</v>
      </c>
      <c r="F10" s="19">
        <v>57.6</v>
      </c>
      <c r="G10" s="19">
        <v>57.6</v>
      </c>
      <c r="H10" s="22">
        <v>2300</v>
      </c>
      <c r="I10" s="19">
        <v>35880</v>
      </c>
      <c r="J10" s="32" t="s">
        <v>21</v>
      </c>
      <c r="K10" s="32" t="s">
        <v>22</v>
      </c>
      <c r="L10" s="19">
        <f t="shared" si="0"/>
        <v>10764</v>
      </c>
      <c r="M10" s="19">
        <f t="shared" si="1"/>
        <v>8970</v>
      </c>
      <c r="N10" s="19">
        <f t="shared" si="2"/>
        <v>3588</v>
      </c>
      <c r="O10" s="19">
        <f t="shared" si="3"/>
        <v>12558</v>
      </c>
      <c r="P10" s="33">
        <f t="shared" si="4"/>
        <v>23322</v>
      </c>
      <c r="T10" s="38"/>
      <c r="U10" s="38"/>
      <c r="V10" s="38"/>
    </row>
    <row r="11" s="4" customFormat="1" ht="21" customHeight="1" spans="1:22">
      <c r="A11" s="19">
        <v>9</v>
      </c>
      <c r="B11" s="20" t="s">
        <v>23</v>
      </c>
      <c r="C11" s="20" t="s">
        <v>24</v>
      </c>
      <c r="D11" s="20" t="s">
        <v>34</v>
      </c>
      <c r="E11" s="20" t="s">
        <v>35</v>
      </c>
      <c r="F11" s="19">
        <v>91</v>
      </c>
      <c r="G11" s="19">
        <v>91</v>
      </c>
      <c r="H11" s="22">
        <v>3900</v>
      </c>
      <c r="I11" s="19">
        <v>60840</v>
      </c>
      <c r="J11" s="32" t="s">
        <v>21</v>
      </c>
      <c r="K11" s="32" t="s">
        <v>22</v>
      </c>
      <c r="L11" s="19">
        <f t="shared" si="0"/>
        <v>18252</v>
      </c>
      <c r="M11" s="19">
        <f t="shared" si="1"/>
        <v>15210</v>
      </c>
      <c r="N11" s="19">
        <f t="shared" si="2"/>
        <v>6084</v>
      </c>
      <c r="O11" s="19">
        <f t="shared" si="3"/>
        <v>21294</v>
      </c>
      <c r="P11" s="33">
        <f t="shared" si="4"/>
        <v>39546</v>
      </c>
      <c r="T11" s="38"/>
      <c r="U11" s="38"/>
      <c r="V11" s="38"/>
    </row>
    <row r="12" s="4" customFormat="1" ht="21" customHeight="1" spans="1:22">
      <c r="A12" s="19">
        <v>10</v>
      </c>
      <c r="B12" s="20" t="s">
        <v>17</v>
      </c>
      <c r="C12" s="20" t="s">
        <v>36</v>
      </c>
      <c r="D12" s="20" t="s">
        <v>37</v>
      </c>
      <c r="E12" s="20" t="s">
        <v>38</v>
      </c>
      <c r="F12" s="19">
        <v>10.59</v>
      </c>
      <c r="G12" s="19">
        <v>10.59</v>
      </c>
      <c r="H12" s="22">
        <v>450</v>
      </c>
      <c r="I12" s="19">
        <v>7020</v>
      </c>
      <c r="J12" s="32" t="s">
        <v>21</v>
      </c>
      <c r="K12" s="32" t="s">
        <v>22</v>
      </c>
      <c r="L12" s="19">
        <f t="shared" si="0"/>
        <v>2106</v>
      </c>
      <c r="M12" s="19">
        <f t="shared" si="1"/>
        <v>1755</v>
      </c>
      <c r="N12" s="19">
        <f t="shared" si="2"/>
        <v>702</v>
      </c>
      <c r="O12" s="19">
        <f t="shared" si="3"/>
        <v>2457</v>
      </c>
      <c r="P12" s="33">
        <f t="shared" si="4"/>
        <v>4563</v>
      </c>
      <c r="T12" s="38"/>
      <c r="U12" s="38"/>
      <c r="V12" s="38"/>
    </row>
    <row r="13" s="4" customFormat="1" ht="21" customHeight="1" spans="1:22">
      <c r="A13" s="19">
        <v>11</v>
      </c>
      <c r="B13" s="20" t="s">
        <v>23</v>
      </c>
      <c r="C13" s="20" t="s">
        <v>24</v>
      </c>
      <c r="D13" s="20" t="s">
        <v>39</v>
      </c>
      <c r="E13" s="20" t="s">
        <v>40</v>
      </c>
      <c r="F13" s="19">
        <v>76.71</v>
      </c>
      <c r="G13" s="19">
        <v>76.71</v>
      </c>
      <c r="H13" s="22">
        <v>3260</v>
      </c>
      <c r="I13" s="19">
        <v>50856</v>
      </c>
      <c r="J13" s="32" t="s">
        <v>21</v>
      </c>
      <c r="K13" s="32" t="s">
        <v>22</v>
      </c>
      <c r="L13" s="19">
        <f t="shared" si="0"/>
        <v>15256.8</v>
      </c>
      <c r="M13" s="19">
        <f t="shared" si="1"/>
        <v>12714</v>
      </c>
      <c r="N13" s="19">
        <f t="shared" si="2"/>
        <v>5085.6</v>
      </c>
      <c r="O13" s="19">
        <f t="shared" si="3"/>
        <v>17799.6</v>
      </c>
      <c r="P13" s="33">
        <f t="shared" si="4"/>
        <v>33056.4</v>
      </c>
      <c r="T13" s="38"/>
      <c r="U13" s="38"/>
      <c r="V13" s="38"/>
    </row>
    <row r="14" s="4" customFormat="1" ht="21" customHeight="1" spans="1:22">
      <c r="A14" s="19">
        <v>12</v>
      </c>
      <c r="B14" s="20" t="s">
        <v>23</v>
      </c>
      <c r="C14" s="20" t="s">
        <v>24</v>
      </c>
      <c r="D14" s="20" t="s">
        <v>39</v>
      </c>
      <c r="E14" s="20" t="s">
        <v>41</v>
      </c>
      <c r="F14" s="19">
        <v>50</v>
      </c>
      <c r="G14" s="19">
        <v>50</v>
      </c>
      <c r="H14" s="22">
        <v>2150</v>
      </c>
      <c r="I14" s="19">
        <v>33540</v>
      </c>
      <c r="J14" s="32" t="s">
        <v>21</v>
      </c>
      <c r="K14" s="32" t="s">
        <v>22</v>
      </c>
      <c r="L14" s="19">
        <f t="shared" si="0"/>
        <v>10062</v>
      </c>
      <c r="M14" s="19">
        <f t="shared" si="1"/>
        <v>8385</v>
      </c>
      <c r="N14" s="19">
        <f t="shared" si="2"/>
        <v>3354</v>
      </c>
      <c r="O14" s="19">
        <f t="shared" si="3"/>
        <v>11739</v>
      </c>
      <c r="P14" s="33">
        <f t="shared" si="4"/>
        <v>21801</v>
      </c>
      <c r="T14" s="38"/>
      <c r="U14" s="38"/>
      <c r="V14" s="38"/>
    </row>
    <row r="15" s="4" customFormat="1" ht="21" customHeight="1" spans="1:22">
      <c r="A15" s="19">
        <v>13</v>
      </c>
      <c r="B15" s="20" t="s">
        <v>23</v>
      </c>
      <c r="C15" s="20" t="s">
        <v>24</v>
      </c>
      <c r="D15" s="20" t="s">
        <v>34</v>
      </c>
      <c r="E15" s="20" t="s">
        <v>42</v>
      </c>
      <c r="F15" s="19">
        <v>104.99</v>
      </c>
      <c r="G15" s="19">
        <v>104.99</v>
      </c>
      <c r="H15" s="22">
        <v>4500</v>
      </c>
      <c r="I15" s="19">
        <v>70200</v>
      </c>
      <c r="J15" s="32" t="s">
        <v>21</v>
      </c>
      <c r="K15" s="32" t="s">
        <v>22</v>
      </c>
      <c r="L15" s="19">
        <f t="shared" si="0"/>
        <v>21060</v>
      </c>
      <c r="M15" s="19">
        <f t="shared" si="1"/>
        <v>17550</v>
      </c>
      <c r="N15" s="19">
        <f t="shared" si="2"/>
        <v>7020</v>
      </c>
      <c r="O15" s="19">
        <f t="shared" si="3"/>
        <v>24570</v>
      </c>
      <c r="P15" s="33">
        <f t="shared" si="4"/>
        <v>45630</v>
      </c>
      <c r="T15" s="38"/>
      <c r="U15" s="38"/>
      <c r="V15" s="38"/>
    </row>
    <row r="16" s="4" customFormat="1" ht="21" customHeight="1" spans="1:22">
      <c r="A16" s="19">
        <v>14</v>
      </c>
      <c r="B16" s="20" t="s">
        <v>17</v>
      </c>
      <c r="C16" s="20" t="s">
        <v>43</v>
      </c>
      <c r="D16" s="20" t="s">
        <v>44</v>
      </c>
      <c r="E16" s="20" t="s">
        <v>45</v>
      </c>
      <c r="F16" s="19">
        <v>15.1</v>
      </c>
      <c r="G16" s="19">
        <v>15.1</v>
      </c>
      <c r="H16" s="22">
        <v>560</v>
      </c>
      <c r="I16" s="19">
        <v>8736</v>
      </c>
      <c r="J16" s="32" t="s">
        <v>46</v>
      </c>
      <c r="K16" s="32" t="s">
        <v>47</v>
      </c>
      <c r="L16" s="19">
        <f t="shared" si="0"/>
        <v>2620.8</v>
      </c>
      <c r="M16" s="19">
        <f t="shared" si="1"/>
        <v>2184</v>
      </c>
      <c r="N16" s="19">
        <f t="shared" si="2"/>
        <v>873.6</v>
      </c>
      <c r="O16" s="19">
        <f t="shared" si="3"/>
        <v>3057.6</v>
      </c>
      <c r="P16" s="33">
        <f t="shared" si="4"/>
        <v>5678.4</v>
      </c>
      <c r="T16" s="38"/>
      <c r="U16" s="38"/>
      <c r="V16" s="38"/>
    </row>
    <row r="17" s="4" customFormat="1" ht="21" customHeight="1" spans="1:22">
      <c r="A17" s="19">
        <v>15</v>
      </c>
      <c r="B17" s="20" t="s">
        <v>23</v>
      </c>
      <c r="C17" s="20" t="s">
        <v>48</v>
      </c>
      <c r="D17" s="20" t="s">
        <v>49</v>
      </c>
      <c r="E17" s="20" t="s">
        <v>50</v>
      </c>
      <c r="F17" s="19">
        <v>130.78</v>
      </c>
      <c r="G17" s="19">
        <v>130.78</v>
      </c>
      <c r="H17" s="22">
        <v>5600</v>
      </c>
      <c r="I17" s="19">
        <v>87360</v>
      </c>
      <c r="J17" s="32" t="s">
        <v>51</v>
      </c>
      <c r="K17" s="32" t="s">
        <v>52</v>
      </c>
      <c r="L17" s="19">
        <f t="shared" si="0"/>
        <v>26208</v>
      </c>
      <c r="M17" s="19">
        <f t="shared" si="1"/>
        <v>21840</v>
      </c>
      <c r="N17" s="19">
        <f t="shared" si="2"/>
        <v>8736</v>
      </c>
      <c r="O17" s="19">
        <f t="shared" si="3"/>
        <v>30576</v>
      </c>
      <c r="P17" s="33">
        <f t="shared" si="4"/>
        <v>56784</v>
      </c>
      <c r="T17" s="38"/>
      <c r="U17" s="38"/>
      <c r="V17" s="38"/>
    </row>
    <row r="18" s="4" customFormat="1" ht="21" customHeight="1" spans="1:22">
      <c r="A18" s="19">
        <v>16</v>
      </c>
      <c r="B18" s="20" t="s">
        <v>53</v>
      </c>
      <c r="C18" s="20" t="s">
        <v>54</v>
      </c>
      <c r="D18" s="20" t="s">
        <v>55</v>
      </c>
      <c r="E18" s="20" t="s">
        <v>56</v>
      </c>
      <c r="F18" s="19">
        <v>19</v>
      </c>
      <c r="G18" s="19">
        <v>19</v>
      </c>
      <c r="H18" s="22">
        <v>830</v>
      </c>
      <c r="I18" s="19">
        <v>12948</v>
      </c>
      <c r="J18" s="32" t="s">
        <v>57</v>
      </c>
      <c r="K18" s="32" t="s">
        <v>58</v>
      </c>
      <c r="L18" s="19">
        <f t="shared" si="0"/>
        <v>3884.4</v>
      </c>
      <c r="M18" s="19">
        <f t="shared" si="1"/>
        <v>3237</v>
      </c>
      <c r="N18" s="19">
        <f t="shared" si="2"/>
        <v>1294.8</v>
      </c>
      <c r="O18" s="19">
        <f t="shared" si="3"/>
        <v>4531.8</v>
      </c>
      <c r="P18" s="33">
        <f t="shared" si="4"/>
        <v>8416.2</v>
      </c>
      <c r="T18" s="38"/>
      <c r="U18" s="38"/>
      <c r="V18" s="38"/>
    </row>
    <row r="19" s="4" customFormat="1" ht="21" customHeight="1" spans="1:22">
      <c r="A19" s="19">
        <v>17</v>
      </c>
      <c r="B19" s="20" t="s">
        <v>17</v>
      </c>
      <c r="C19" s="20" t="s">
        <v>59</v>
      </c>
      <c r="D19" s="20" t="s">
        <v>60</v>
      </c>
      <c r="E19" s="20" t="s">
        <v>61</v>
      </c>
      <c r="F19" s="19">
        <v>19.5</v>
      </c>
      <c r="G19" s="19">
        <v>19.5</v>
      </c>
      <c r="H19" s="22">
        <v>850</v>
      </c>
      <c r="I19" s="19">
        <v>13260</v>
      </c>
      <c r="J19" s="32" t="s">
        <v>57</v>
      </c>
      <c r="K19" s="32" t="s">
        <v>58</v>
      </c>
      <c r="L19" s="19">
        <f t="shared" si="0"/>
        <v>3978</v>
      </c>
      <c r="M19" s="19">
        <f t="shared" si="1"/>
        <v>3315</v>
      </c>
      <c r="N19" s="19">
        <f t="shared" si="2"/>
        <v>1326</v>
      </c>
      <c r="O19" s="19">
        <f t="shared" si="3"/>
        <v>4641</v>
      </c>
      <c r="P19" s="33">
        <f t="shared" si="4"/>
        <v>8619</v>
      </c>
      <c r="T19" s="38"/>
      <c r="U19" s="38"/>
      <c r="V19" s="38"/>
    </row>
    <row r="20" s="4" customFormat="1" ht="21" customHeight="1" spans="1:22">
      <c r="A20" s="19">
        <v>18</v>
      </c>
      <c r="B20" s="20" t="s">
        <v>53</v>
      </c>
      <c r="C20" s="20" t="s">
        <v>54</v>
      </c>
      <c r="D20" s="20" t="s">
        <v>60</v>
      </c>
      <c r="E20" s="20" t="s">
        <v>62</v>
      </c>
      <c r="F20" s="19">
        <v>58.71</v>
      </c>
      <c r="G20" s="19">
        <v>58.71</v>
      </c>
      <c r="H20" s="22">
        <v>2500</v>
      </c>
      <c r="I20" s="19">
        <v>39000</v>
      </c>
      <c r="J20" s="32" t="s">
        <v>57</v>
      </c>
      <c r="K20" s="32" t="s">
        <v>58</v>
      </c>
      <c r="L20" s="19">
        <f t="shared" si="0"/>
        <v>11700</v>
      </c>
      <c r="M20" s="19">
        <f t="shared" si="1"/>
        <v>9750</v>
      </c>
      <c r="N20" s="19">
        <f t="shared" si="2"/>
        <v>3900</v>
      </c>
      <c r="O20" s="19">
        <f t="shared" si="3"/>
        <v>13650</v>
      </c>
      <c r="P20" s="33">
        <f t="shared" si="4"/>
        <v>25350</v>
      </c>
      <c r="T20" s="38"/>
      <c r="U20" s="38"/>
      <c r="V20" s="38"/>
    </row>
    <row r="21" ht="21" customHeight="1" spans="1:16">
      <c r="A21" s="23" t="s">
        <v>63</v>
      </c>
      <c r="B21" s="24"/>
      <c r="C21" s="23"/>
      <c r="D21" s="23"/>
      <c r="E21" s="25"/>
      <c r="F21" s="26">
        <f>SUM(F3:F20)</f>
        <v>1196.62</v>
      </c>
      <c r="G21" s="27">
        <f>SUM(G3:G20)</f>
        <v>1196.62</v>
      </c>
      <c r="H21" s="28">
        <f>SUM(H3:H20)</f>
        <v>50630</v>
      </c>
      <c r="I21" s="27">
        <f>SUM(I3:I20)</f>
        <v>789828</v>
      </c>
      <c r="J21" s="34"/>
      <c r="K21" s="34"/>
      <c r="L21" s="35">
        <f>SUM(L3:L20)</f>
        <v>236948.4</v>
      </c>
      <c r="M21" s="27">
        <f>SUM(M3:M20)</f>
        <v>197457</v>
      </c>
      <c r="N21" s="35">
        <f>SUM(N3:N20)</f>
        <v>78982.8</v>
      </c>
      <c r="O21" s="35">
        <f>SUM(O3:O20)</f>
        <v>276439.8</v>
      </c>
      <c r="P21" s="35">
        <f>SUM(P3:P20)</f>
        <v>513388.2</v>
      </c>
    </row>
    <row r="22" ht="21" customHeight="1"/>
  </sheetData>
  <mergeCells count="1">
    <mergeCell ref="A1:P1"/>
  </mergeCells>
  <printOptions horizontalCentered="1"/>
  <pageMargins left="0" right="0" top="0.751388888888889" bottom="0.751388888888889" header="0.298611111111111" footer="0.298611111111111"/>
  <pageSetup paperSize="9" scale="6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星如雨</cp:lastModifiedBy>
  <dcterms:created xsi:type="dcterms:W3CDTF">2006-09-13T11:21:00Z</dcterms:created>
  <dcterms:modified xsi:type="dcterms:W3CDTF">2025-02-10T01:10:18Z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B5D8F9EE482B47DD8AE773B4EE3CA8E7_12</vt:lpwstr>
  </property>
</Properties>
</file>