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<sst xmlns="http://schemas.openxmlformats.org/spreadsheetml/2006/main" count="59" uniqueCount="38">
  <si>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主要技术经济指标表</t>
  </si>
  <si>
    <t>项目</t>
  </si>
  <si>
    <t>数量</t>
  </si>
  <si>
    <t>单位</t>
  </si>
  <si>
    <t>备注</t>
  </si>
  <si>
    <t xml:space="preserve">用地面积 </t>
  </si>
  <si>
    <t>㎡</t>
  </si>
  <si>
    <t>25亩</t>
  </si>
  <si>
    <t>总建筑面积</t>
  </si>
  <si>
    <t>其中</t>
  </si>
  <si>
    <t>计容建筑面积</t>
  </si>
  <si>
    <t>住宅</t>
  </si>
  <si>
    <t>消防控制室</t>
  </si>
  <si>
    <t>物业管理用房</t>
  </si>
  <si>
    <t>养老服务设施</t>
  </si>
  <si>
    <t>不计容建筑面积</t>
  </si>
  <si>
    <t>首层架空面积</t>
  </si>
  <si>
    <t>屋面层面积</t>
  </si>
  <si>
    <t>地下室</t>
  </si>
  <si>
    <t>门卫</t>
  </si>
  <si>
    <t>地上建筑面积</t>
  </si>
  <si>
    <t>建筑基底面积</t>
  </si>
  <si>
    <t>容积率</t>
  </si>
  <si>
    <t>≤2</t>
  </si>
  <si>
    <t>建筑密度</t>
  </si>
  <si>
    <t>%</t>
  </si>
  <si>
    <t>≤22%</t>
  </si>
  <si>
    <t>绿化面积</t>
  </si>
  <si>
    <t>绿地率</t>
  </si>
  <si>
    <t>≥40%</t>
  </si>
  <si>
    <t>总户数</t>
  </si>
  <si>
    <t>户</t>
  </si>
  <si>
    <t>机动车停车位</t>
  </si>
  <si>
    <t>个</t>
  </si>
  <si>
    <t>其中无障碍停车位15辆</t>
  </si>
  <si>
    <t>地上机动车停车位</t>
  </si>
  <si>
    <t>地下机动车停车位</t>
  </si>
  <si>
    <t>非机动车停车位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</si>
</sst>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K29"/>
  <sheetViews>
    <sheetView tabSelected="1" workbookViewId="0">
      <selection activeCell="M13" sqref="M13"/>
    </sheetView>
  </sheetViews>
  <sheetFormatPr defaultColWidth="9" defaultRowHeight="13.5"/>
  <cols>
    <col min="6" max="7" width="4.625" customWidth="1"/>
    <col min="8" max="8" width="11.25" customWidth="1"/>
    <col min="9" max="9" width="9.375" customWidth="1"/>
    <col min="11" max="11" width="18.875" customWidth="1"/>
    <col min="13" max="13" width="12.625"/>
  </cols>
  <sheetData>
    <row r="5" ht="16.5" spans="6:11">
      <c r="F5" s="1" t="s">
        <v>0</v>
      </c>
      <c r="G5" s="2"/>
      <c r="H5" s="2"/>
      <c r="I5" s="2"/>
      <c r="J5" s="2"/>
      <c r="K5" s="3"/>
    </row>
    <row r="6" ht="16.5" spans="6:11">
      <c r="F6" s="1" t="s">
        <v>1</v>
      </c>
      <c r="G6" s="2"/>
      <c r="H6" s="3"/>
      <c r="I6" s="6" t="s">
        <v>2</v>
      </c>
      <c r="J6" s="6" t="s">
        <v>3</v>
      </c>
      <c r="K6" s="6" t="s">
        <v>4</v>
      </c>
    </row>
    <row r="7" ht="16.5" spans="6:11">
      <c r="F7" s="1" t="s">
        <v>5</v>
      </c>
      <c r="G7" s="2"/>
      <c r="H7" s="3"/>
      <c r="I7" s="6">
        <v>16664.97</v>
      </c>
      <c r="J7" s="6" t="s">
        <v>6</v>
      </c>
      <c r="K7" s="6" t="s">
        <v>7</v>
      </c>
    </row>
    <row r="8" ht="16.5" spans="6:11">
      <c r="F8" s="1" t="s">
        <v>8</v>
      </c>
      <c r="G8" s="2"/>
      <c r="H8" s="3"/>
      <c r="I8" s="6">
        <f>I9+I14</f>
        <v>38630.92</v>
      </c>
      <c r="J8" s="6" t="s">
        <v>6</v>
      </c>
      <c r="K8" s="6"/>
    </row>
    <row r="9" ht="16.5" spans="6:11">
      <c r="F9" s="4" t="s">
        <v>9</v>
      </c>
      <c r="G9" s="1" t="s">
        <v>10</v>
      </c>
      <c r="H9" s="3"/>
      <c r="I9" s="8">
        <f>I10+I11+I12+I13</f>
        <v>30859.5</v>
      </c>
      <c r="J9" s="6" t="s">
        <v>6</v>
      </c>
      <c r="K9" s="6"/>
    </row>
    <row r="10" ht="16.5" spans="6:11">
      <c r="F10" s="5"/>
      <c r="G10" s="4" t="s">
        <v>9</v>
      </c>
      <c r="H10" s="6" t="s">
        <v>11</v>
      </c>
      <c r="I10" s="6">
        <f>6478.02+6478.02+6148.03+5944.62+5810.81-I11-I12-I13</f>
        <v>30418.72</v>
      </c>
      <c r="J10" s="6" t="s">
        <v>6</v>
      </c>
      <c r="K10" s="6"/>
    </row>
    <row r="11" ht="16.5" spans="6:11">
      <c r="F11" s="5"/>
      <c r="G11" s="5"/>
      <c r="H11" s="6" t="s">
        <v>12</v>
      </c>
      <c r="I11" s="8">
        <v>26.63</v>
      </c>
      <c r="J11" s="6" t="s">
        <v>6</v>
      </c>
      <c r="K11" s="6"/>
    </row>
    <row r="12" ht="16.5" spans="6:11">
      <c r="F12" s="5"/>
      <c r="G12" s="5"/>
      <c r="H12" s="6" t="s">
        <v>13</v>
      </c>
      <c r="I12" s="6">
        <v>105.19</v>
      </c>
      <c r="J12" s="6" t="s">
        <v>6</v>
      </c>
      <c r="K12" s="6"/>
    </row>
    <row r="13" ht="16.5" spans="6:11">
      <c r="F13" s="5"/>
      <c r="G13" s="7"/>
      <c r="H13" s="6" t="s">
        <v>14</v>
      </c>
      <c r="I13" s="6">
        <f>352.77-43.81</f>
        <v>308.96</v>
      </c>
      <c r="J13" s="6" t="s">
        <v>6</v>
      </c>
      <c r="K13" s="6"/>
    </row>
    <row r="14" ht="16.5" spans="6:11">
      <c r="F14" s="5"/>
      <c r="G14" s="1" t="s">
        <v>15</v>
      </c>
      <c r="H14" s="3"/>
      <c r="I14" s="6">
        <f>I15+I16+I17+I18</f>
        <v>7771.42</v>
      </c>
      <c r="J14" s="6" t="s">
        <v>6</v>
      </c>
      <c r="K14" s="6"/>
    </row>
    <row r="15" ht="16.5" spans="6:11">
      <c r="F15" s="5"/>
      <c r="G15" s="4" t="s">
        <v>9</v>
      </c>
      <c r="H15" s="6" t="s">
        <v>16</v>
      </c>
      <c r="I15" s="9">
        <v>502.58</v>
      </c>
      <c r="J15" s="6" t="s">
        <v>6</v>
      </c>
      <c r="K15" s="6"/>
    </row>
    <row r="16" ht="16.5" spans="6:11">
      <c r="F16" s="5"/>
      <c r="G16" s="5"/>
      <c r="H16" s="6" t="s">
        <v>17</v>
      </c>
      <c r="I16" s="8">
        <f>43.81*5</f>
        <v>219.05</v>
      </c>
      <c r="J16" s="6" t="s">
        <v>6</v>
      </c>
      <c r="K16" s="6"/>
    </row>
    <row r="17" ht="16.5" spans="6:11">
      <c r="F17" s="5"/>
      <c r="G17" s="5"/>
      <c r="H17" s="6" t="s">
        <v>18</v>
      </c>
      <c r="I17" s="8">
        <v>7040.19</v>
      </c>
      <c r="J17" s="6" t="s">
        <v>6</v>
      </c>
      <c r="K17" s="6"/>
    </row>
    <row r="18" ht="16.5" spans="6:11">
      <c r="F18" s="7"/>
      <c r="G18" s="7"/>
      <c r="H18" s="6" t="s">
        <v>19</v>
      </c>
      <c r="I18" s="8">
        <v>9.6</v>
      </c>
      <c r="J18" s="6" t="s">
        <v>6</v>
      </c>
      <c r="K18" s="6"/>
    </row>
    <row r="19" ht="16.5" spans="6:11">
      <c r="F19" s="1" t="s">
        <v>20</v>
      </c>
      <c r="G19" s="2"/>
      <c r="H19" s="3"/>
      <c r="I19" s="6">
        <f>I8-I17</f>
        <v>31590.73</v>
      </c>
      <c r="J19" s="6" t="s">
        <v>6</v>
      </c>
      <c r="K19" s="6"/>
    </row>
    <row r="20" ht="16.5" spans="6:11">
      <c r="F20" s="1" t="s">
        <v>21</v>
      </c>
      <c r="G20" s="2"/>
      <c r="H20" s="3"/>
      <c r="I20" s="6">
        <f>413.78*2+401.73+391.72+398.97+9.6</f>
        <v>2029.58</v>
      </c>
      <c r="J20" s="6" t="s">
        <v>6</v>
      </c>
      <c r="K20" s="6"/>
    </row>
    <row r="21" ht="16.5" spans="6:11">
      <c r="F21" s="1" t="s">
        <v>22</v>
      </c>
      <c r="G21" s="2"/>
      <c r="H21" s="3"/>
      <c r="I21" s="8">
        <f>I9/I7</f>
        <v>1.85175850901622</v>
      </c>
      <c r="J21" s="6"/>
      <c r="K21" s="6" t="s">
        <v>23</v>
      </c>
    </row>
    <row r="22" ht="16.5" spans="6:11">
      <c r="F22" s="1" t="s">
        <v>24</v>
      </c>
      <c r="G22" s="2"/>
      <c r="H22" s="3"/>
      <c r="I22" s="8">
        <f>I20/I7*100</f>
        <v>12.178719793675</v>
      </c>
      <c r="J22" s="6" t="s">
        <v>25</v>
      </c>
      <c r="K22" s="6" t="s">
        <v>26</v>
      </c>
    </row>
    <row r="23" ht="16.5" spans="6:11">
      <c r="F23" s="1" t="s">
        <v>27</v>
      </c>
      <c r="G23" s="2"/>
      <c r="H23" s="3"/>
      <c r="I23" s="6">
        <v>6881.71</v>
      </c>
      <c r="J23" s="6" t="s">
        <v>6</v>
      </c>
      <c r="K23" s="6"/>
    </row>
    <row r="24" ht="16.5" spans="6:11">
      <c r="F24" s="1" t="s">
        <v>28</v>
      </c>
      <c r="G24" s="2"/>
      <c r="H24" s="3"/>
      <c r="I24" s="8">
        <f>I23/I7*100</f>
        <v>41.2944637764124</v>
      </c>
      <c r="J24" s="6" t="s">
        <v>25</v>
      </c>
      <c r="K24" s="6" t="s">
        <v>29</v>
      </c>
    </row>
    <row r="25" ht="16.5" spans="6:11">
      <c r="F25" s="1" t="s">
        <v>30</v>
      </c>
      <c r="G25" s="2"/>
      <c r="H25" s="3"/>
      <c r="I25" s="6">
        <v>504</v>
      </c>
      <c r="J25" s="6" t="s">
        <v>31</v>
      </c>
      <c r="K25" s="6"/>
    </row>
    <row r="26" ht="16.5" spans="6:11">
      <c r="F26" s="1" t="s">
        <v>32</v>
      </c>
      <c r="G26" s="2"/>
      <c r="H26" s="3"/>
      <c r="I26" s="6">
        <v>252</v>
      </c>
      <c r="J26" s="6" t="s">
        <v>33</v>
      </c>
      <c r="K26" s="6" t="s">
        <v>34</v>
      </c>
    </row>
    <row r="27" ht="16.5" spans="6:11">
      <c r="F27" s="4" t="s">
        <v>9</v>
      </c>
      <c r="G27" s="1" t="s">
        <v>35</v>
      </c>
      <c r="H27" s="3"/>
      <c r="I27" s="6">
        <v>102</v>
      </c>
      <c r="J27" s="6" t="s">
        <v>33</v>
      </c>
      <c r="K27" s="6"/>
    </row>
    <row r="28" ht="16.5" spans="6:11">
      <c r="F28" s="7"/>
      <c r="G28" s="1" t="s">
        <v>36</v>
      </c>
      <c r="H28" s="3"/>
      <c r="I28" s="6">
        <v>150</v>
      </c>
      <c r="J28" s="6" t="s">
        <v>33</v>
      </c>
      <c r="K28" s="6"/>
    </row>
    <row r="29" ht="16.5" spans="6:11">
      <c r="F29" s="1" t="s">
        <v>37</v>
      </c>
      <c r="G29" s="2"/>
      <c r="H29" s="3"/>
      <c r="I29" s="6">
        <v>907</v>
      </c>
      <c r="J29" s="6" t="s">
        <v>33</v>
      </c>
      <c r="K29" s="6"/>
    </row>
  </sheetData>
  <mergeCells count="21">
    <mergeCell ref="F5:K5"/>
    <mergeCell ref="F6:H6"/>
    <mergeCell ref="F7:H7"/>
    <mergeCell ref="F8:H8"/>
    <mergeCell ref="G9:H9"/>
    <mergeCell ref="G14:H14"/>
    <mergeCell ref="F19:H19"/>
    <mergeCell ref="F20:H20"/>
    <mergeCell ref="F21:H21"/>
    <mergeCell ref="F22:H22"/>
    <mergeCell ref="F23:H23"/>
    <mergeCell ref="F24:H24"/>
    <mergeCell ref="F25:H25"/>
    <mergeCell ref="F26:H26"/>
    <mergeCell ref="G27:H27"/>
    <mergeCell ref="G28:H28"/>
    <mergeCell ref="F29:H29"/>
    <mergeCell ref="F9:F18"/>
    <mergeCell ref="F27:F28"/>
    <mergeCell ref="G10:G13"/>
    <mergeCell ref="G15:G18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忆昔年，争今朝</cp:lastModifiedBy>
  <dcterms:created xsi:type="dcterms:W3CDTF">2024-07-14T03:24:00Z</dcterms:created>
  <dcterms:modified xsi:type="dcterms:W3CDTF">2024-11-12T11:32:15Z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03F0DFC1C0AF4B7683ED9217C9A787AE_11</vt:lpwstr>
  </property>
  <property fmtid="{D5CDD505-2E9C-101B-9397-08002B2CF9AE}" pid="3" name="KSOProductBuildVer">
    <vt:lpwstr>2052-12.1.0.18608</vt:lpwstr>
  </property>
</Properties>
</file>